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7B07CE-2FEC-49FC-BDC2-6DF928E7956E}" xr6:coauthVersionLast="47" xr6:coauthVersionMax="47" xr10:uidLastSave="{00000000-0000-0000-0000-000000000000}"/>
  <bookViews>
    <workbookView xWindow="-110" yWindow="-110" windowWidth="19420" windowHeight="10300" firstSheet="2" activeTab="10" xr2:uid="{DAAEC371-6B3E-46D3-B853-95D1103EFF13}"/>
  </bookViews>
  <sheets>
    <sheet name="CLASS NUR - UKG" sheetId="31" r:id="rId1"/>
    <sheet name="CLASS 1" sheetId="1" r:id="rId2"/>
    <sheet name="CLASS 2" sheetId="33" r:id="rId3"/>
    <sheet name="CLASS 3" sheetId="34" r:id="rId4"/>
    <sheet name="CLASS 4" sheetId="35" r:id="rId5"/>
    <sheet name="CLASS 5" sheetId="36" r:id="rId6"/>
    <sheet name="CLASS 6" sheetId="37" r:id="rId7"/>
    <sheet name="CLASS 7" sheetId="38" r:id="rId8"/>
    <sheet name="CLASS 8" sheetId="39" r:id="rId9"/>
    <sheet name="CLASS 9" sheetId="40" r:id="rId10"/>
    <sheet name="CLASS 10" sheetId="41" r:id="rId11"/>
    <sheet name="CLASS 12" sheetId="42" state="hidden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1" l="1"/>
  <c r="E17" i="40"/>
  <c r="E24" i="39"/>
  <c r="E25" i="39" s="1"/>
  <c r="E24" i="38"/>
  <c r="E23" i="38"/>
  <c r="E21" i="37"/>
  <c r="E20" i="37"/>
  <c r="E33" i="41"/>
  <c r="E29" i="40"/>
  <c r="E17" i="36"/>
  <c r="E16" i="36"/>
  <c r="E17" i="35"/>
  <c r="E18" i="34"/>
  <c r="E17" i="34"/>
  <c r="E17" i="33"/>
  <c r="E16" i="33"/>
  <c r="E16" i="1"/>
  <c r="E13" i="31"/>
  <c r="E28" i="31"/>
  <c r="E29" i="31" s="1"/>
  <c r="E44" i="31"/>
  <c r="E43" i="31"/>
  <c r="E26" i="41"/>
  <c r="E20" i="41"/>
  <c r="E28" i="40"/>
  <c r="E16" i="40"/>
  <c r="E23" i="39"/>
  <c r="E16" i="35"/>
  <c r="E16" i="34"/>
  <c r="E15" i="33"/>
  <c r="E15" i="1"/>
  <c r="E27" i="31"/>
  <c r="E12" i="31"/>
  <c r="E15" i="42"/>
  <c r="E32" i="41"/>
  <c r="E22" i="40"/>
  <c r="E24" i="40" s="1"/>
  <c r="E45" i="31" l="1"/>
  <c r="E14" i="31"/>
  <c r="E22" i="37"/>
  <c r="E22" i="41"/>
  <c r="E34" i="41"/>
  <c r="E16" i="42"/>
  <c r="E17" i="42" s="1"/>
  <c r="E28" i="41"/>
  <c r="E30" i="40"/>
  <c r="B36" i="41" l="1"/>
  <c r="B35" i="41"/>
  <c r="E25" i="38" l="1"/>
  <c r="E18" i="40"/>
  <c r="E18" i="36"/>
  <c r="E18" i="35"/>
  <c r="B32" i="40" l="1"/>
  <c r="B31" i="40"/>
  <c r="E17" i="1"/>
</calcChain>
</file>

<file path=xl/sharedStrings.xml><?xml version="1.0" encoding="utf-8"?>
<sst xmlns="http://schemas.openxmlformats.org/spreadsheetml/2006/main" count="512" uniqueCount="219">
  <si>
    <t>SL.NO.</t>
  </si>
  <si>
    <t>TEXT BOOK</t>
  </si>
  <si>
    <t>KALYANI</t>
  </si>
  <si>
    <t>AJANTA</t>
  </si>
  <si>
    <t>BHARTI BHAWAN</t>
  </si>
  <si>
    <t>PUBLISHER</t>
  </si>
  <si>
    <t>ORIENT BLACKSWAN</t>
  </si>
  <si>
    <t>NEW SARASWATI HOUSE</t>
  </si>
  <si>
    <t>MERI PUSTAK KA KHA GA</t>
  </si>
  <si>
    <t>PRICE</t>
  </si>
  <si>
    <t>TOTAL :-</t>
  </si>
  <si>
    <t>DIS :-</t>
  </si>
  <si>
    <t>BOOK LIST FOR THE YEAR 2026 -27            CLASS :- NUR</t>
  </si>
  <si>
    <t>BOOK LIST FOR THE YEAR 2026 -27            CLASS :- LKG</t>
  </si>
  <si>
    <t>BOOK LIST FOR THE YEAR 2026 -27            CLASS :- UKG</t>
  </si>
  <si>
    <t>BOOK LIST FOR THE YEAR 2026 -27            CLASS :- 1</t>
  </si>
  <si>
    <t>BOOK LIST FOR THE YEAR 2026 -27            CLASS :- 3</t>
  </si>
  <si>
    <t>BOOK LIST FOR THE YEAR 2026 -27            CLASS :- 4</t>
  </si>
  <si>
    <t>BOOK LIST FOR THE YEAR 2026 -27            CLASS :- 5</t>
  </si>
  <si>
    <t>BOOK LIST FOR THE YEAR 2026 -27            CLASS :- 6</t>
  </si>
  <si>
    <t>NA</t>
  </si>
  <si>
    <t>SARASWATI VIDYA MANDIR</t>
  </si>
  <si>
    <t>ROURKELA</t>
  </si>
  <si>
    <t>MY BEST FRIEND ( NURSERY)</t>
  </si>
  <si>
    <t>WORK BOOK ENGLISH - 1</t>
  </si>
  <si>
    <t>PRUDENT PUB</t>
  </si>
  <si>
    <t>NANHE BAL GEET - A</t>
  </si>
  <si>
    <t>PADHO AUR LIKHO HINDI BARNAMALA</t>
  </si>
  <si>
    <t>DHAR</t>
  </si>
  <si>
    <t>SUPER LEARNER</t>
  </si>
  <si>
    <t>AJANTA AKSHAR GYAN</t>
  </si>
  <si>
    <t>ODIA HASTALIPI</t>
  </si>
  <si>
    <t>BOOKMATE</t>
  </si>
  <si>
    <t>MY BEST FRIEND ( LKG)</t>
  </si>
  <si>
    <t>WORK BOOK ENGLISH - 4</t>
  </si>
  <si>
    <t>MY BEST FRIEND HINDI LKG</t>
  </si>
  <si>
    <t>NANHE BAL GEET - B</t>
  </si>
  <si>
    <t>TARAANG HINDI SULEKH- KA</t>
  </si>
  <si>
    <t>CHHABILA ODIA BARNAMALA</t>
  </si>
  <si>
    <t>MO PRATHAMA HATLIPI - 0</t>
  </si>
  <si>
    <t>FUTURE KIDS</t>
  </si>
  <si>
    <t>MY BEST FRIEND ( UKG)</t>
  </si>
  <si>
    <t>WORK BOOK ENGLISH - 6</t>
  </si>
  <si>
    <t>UPDATE GK MAGIC - 1</t>
  </si>
  <si>
    <t>RATNASAGAR</t>
  </si>
  <si>
    <t>PILANKA MATRUBHASA SAHITYA O BYAKARAN - 0</t>
  </si>
  <si>
    <t>ADARSH HAST LIPI - 0</t>
  </si>
  <si>
    <t>PMPL</t>
  </si>
  <si>
    <t>ANURAG HINDI PRAVASIKA</t>
  </si>
  <si>
    <t>NANHE BAL GEET - C</t>
  </si>
  <si>
    <t>PADHO AUR LIKHO SABDH SULEKH</t>
  </si>
  <si>
    <t>THE ENGLISH TREASURE - 1 RUSKIN BOND</t>
  </si>
  <si>
    <t xml:space="preserve">P C WREN ENGLISH GRAMMAR -1 </t>
  </si>
  <si>
    <t>V CONNECT EDU</t>
  </si>
  <si>
    <t>S. CHAND SCHOOL</t>
  </si>
  <si>
    <t>NEW COMPOSIT MATHEMATICS - 1 RS AGARWAL</t>
  </si>
  <si>
    <t>ENVIRONMENTAL STUDIES - 1</t>
  </si>
  <si>
    <t>YOUNG ARTIST - 1</t>
  </si>
  <si>
    <t>SAHITYA BHARTI</t>
  </si>
  <si>
    <t xml:space="preserve">BRAIN BYTES - 1   GK </t>
  </si>
  <si>
    <t>CYBER SYNC COMPUTER - 1</t>
  </si>
  <si>
    <t>SAHITYA MADHURI O BYAKARAN - 0</t>
  </si>
  <si>
    <t>ARYAN PUBLISHING HOUSE</t>
  </si>
  <si>
    <t>SARANGI - 1</t>
  </si>
  <si>
    <t>SHARTHAK HINDI VYAKARAN - 1</t>
  </si>
  <si>
    <t>NCERT</t>
  </si>
  <si>
    <t>BOOK LIST FOR THE YEAR 2026 -27            CLASS :- 2</t>
  </si>
  <si>
    <t>THE ENGLISH TREASURE - 2 RUSKIN BOND</t>
  </si>
  <si>
    <t>P C WREN ENGLISH GRAMMAR - 2</t>
  </si>
  <si>
    <t>NEW COMPOSIT MATHEMATICS - 2 RS AGARWAL</t>
  </si>
  <si>
    <t>ENVIRONMENTAL STUDIES - 2</t>
  </si>
  <si>
    <t>YOUNG ARTIST - 2</t>
  </si>
  <si>
    <t>BRAIN BYTES - 2  GK</t>
  </si>
  <si>
    <t>CYBER SYNC COMPUTER - 2</t>
  </si>
  <si>
    <t>SAHITYA MADHURI O BYAKARAN - 1</t>
  </si>
  <si>
    <t>SARANGI - 2</t>
  </si>
  <si>
    <t>SHARTHAK HINDI VYAKARAN - 2</t>
  </si>
  <si>
    <t>THE ENGLISH TREASURE - 3 RUSKIN BOND</t>
  </si>
  <si>
    <t>P C WREN ENGLISH GRAMMAR - 3</t>
  </si>
  <si>
    <t>NEW COMPOSIT MATHEMATICS - 3 RS AGARWAL</t>
  </si>
  <si>
    <t>LAKHMIR SINGH SCIENCE - 3</t>
  </si>
  <si>
    <t>E. SOCIAL SCIENCE - 3</t>
  </si>
  <si>
    <t>RACHNA SAGAR</t>
  </si>
  <si>
    <t>YOUNG ARTIST - 3</t>
  </si>
  <si>
    <t>BRAIN BYTES - 3  GK</t>
  </si>
  <si>
    <t>CYBER SYNC COMPUTER - 3</t>
  </si>
  <si>
    <t>SAHITYA MADHURI O BYAKARAN - 2</t>
  </si>
  <si>
    <t>VEENA - 3</t>
  </si>
  <si>
    <t>SHARTHAK HINDI VYAKARAN - 3</t>
  </si>
  <si>
    <t>THE ENGLISH TREASURE - 4 RUSKIN BOND</t>
  </si>
  <si>
    <t>P C WREN ENGLISH GRAMMAR - 4</t>
  </si>
  <si>
    <t>NEW COMPOSIT MATHEMATICS - 4 RS AGARWAL</t>
  </si>
  <si>
    <t>LAKHMIR SINGH SCIENCE - 4</t>
  </si>
  <si>
    <t>E. SOCIAL SCIENCE - 4</t>
  </si>
  <si>
    <t>YOUNG ARTIST - 4</t>
  </si>
  <si>
    <t>BRAIN BYTES - 4  GK</t>
  </si>
  <si>
    <t>CYBER SYNC COMPUTER - 4</t>
  </si>
  <si>
    <t>SAHITYA MADHURI O BYAKARAN - 3</t>
  </si>
  <si>
    <t>VEENA - 4</t>
  </si>
  <si>
    <t>SHARTHAK HINDI VYAKARAN - 4</t>
  </si>
  <si>
    <t>THE ENGLISH TREASURE - 5 RUSKIN BOND</t>
  </si>
  <si>
    <t>P C WREN ENGLISH GRAMMAR - 5</t>
  </si>
  <si>
    <t>NEW COMPOSIT MATHEMATICS - 5 RS AGARWAL</t>
  </si>
  <si>
    <t>LAKHMIR SINGH SCIENCE - 5</t>
  </si>
  <si>
    <t>E. SOCIAL SCIENCE - 5</t>
  </si>
  <si>
    <t>YOUNG ARTIST - 5</t>
  </si>
  <si>
    <t>BRAIN BYTES - 5  GK</t>
  </si>
  <si>
    <t>CYBER SYNC COMPUTER - 5</t>
  </si>
  <si>
    <t>SAHITYA MADHURI O BYAKARAN - 4</t>
  </si>
  <si>
    <t>VEENA - 5</t>
  </si>
  <si>
    <t>SHARTHAK HINDI VYAKARAN - 5</t>
  </si>
  <si>
    <t>POORVI - 6</t>
  </si>
  <si>
    <t>P C WREN ENGLISH GRAMMAR -6</t>
  </si>
  <si>
    <t>GANIT PRAKASH- 6  NEW</t>
  </si>
  <si>
    <t>MATHEMATICS - 6 (R.S AGARWAL )</t>
  </si>
  <si>
    <t xml:space="preserve">CUROSITY SCIENCE - 6 NEW </t>
  </si>
  <si>
    <t>LAKHMIR SINGH SCIENCE - 6</t>
  </si>
  <si>
    <t>YOUNG ARTIST - 6</t>
  </si>
  <si>
    <t>BRAIN BYTES - 6  GK</t>
  </si>
  <si>
    <t>EXPLORING SOCIETY INDIA AND BEYOND - 6</t>
  </si>
  <si>
    <t>CYBER SYNC COMPUTER - 6</t>
  </si>
  <si>
    <t>VOCATIONAL EDUCATION - 6</t>
  </si>
  <si>
    <t>FULL MARK</t>
  </si>
  <si>
    <t>MALHAR HINDI - 6</t>
  </si>
  <si>
    <t>SARTHAK HINDI VYAKARAN - 6</t>
  </si>
  <si>
    <t>SAHITYA MADHURI O BYAKARAN - 5</t>
  </si>
  <si>
    <t>DEEPAKAM - 6</t>
  </si>
  <si>
    <t>POORVI - 7</t>
  </si>
  <si>
    <t>P C WREN ENGLISH GRAMMAR -7</t>
  </si>
  <si>
    <t xml:space="preserve">CUROSITY SCIENCE - 7 NEW </t>
  </si>
  <si>
    <t>LAKHMIR SINGH SCIENCE - 7</t>
  </si>
  <si>
    <t>YOUNG ARTIST - 7</t>
  </si>
  <si>
    <t>BRAIN BYTES - 7  GK</t>
  </si>
  <si>
    <t>CYBER SYNC COMPUTER - 7</t>
  </si>
  <si>
    <t>VOCATIONAL EDUCATION - 7</t>
  </si>
  <si>
    <t>MALHAR HINDI - 7</t>
  </si>
  <si>
    <t>SARTHAK HINDI VYAKARAN - 7</t>
  </si>
  <si>
    <t>SAHITYA MADHURI O BYAKARAN - 6</t>
  </si>
  <si>
    <t>DEEPAKAM - 7</t>
  </si>
  <si>
    <t>BOOK LIST FOR THE YEAR 2026 -27            CLASS :- 7</t>
  </si>
  <si>
    <t>BOOK LIST FOR THE YEAR 2026 -27            CLASS :- 8</t>
  </si>
  <si>
    <t>POORVI - 8</t>
  </si>
  <si>
    <t>P C WREN ENGLISH GRAMMAR - 8</t>
  </si>
  <si>
    <t>LAB MANUAL MATHS - 8</t>
  </si>
  <si>
    <t>GEMS EDU</t>
  </si>
  <si>
    <t xml:space="preserve">CUROSITY SCIENCE - 8 NEW </t>
  </si>
  <si>
    <t>LAKHMIR SINGH SCIENCE - 8</t>
  </si>
  <si>
    <t>YOUNG ARTIST - 8</t>
  </si>
  <si>
    <t>BRAIN BYTES - 8  GK</t>
  </si>
  <si>
    <t>CYBER SYNC COMPUTER - 8</t>
  </si>
  <si>
    <t>VOCATIONAL EDUCATION - 8</t>
  </si>
  <si>
    <t>MALHAR HINDI - 8</t>
  </si>
  <si>
    <t>SAHITYA MADHURI O BYAKARAN - 7</t>
  </si>
  <si>
    <t>SARTHAK HINDI VYAKARAN - 8</t>
  </si>
  <si>
    <t>DEEPAKAM - 8</t>
  </si>
  <si>
    <t>BOOK LIST FOR THE YEAR 2026 -27            CLASS :- 9</t>
  </si>
  <si>
    <t>S.CHAND SCHOOL</t>
  </si>
  <si>
    <t>MATH LAB MANNUAL - 9</t>
  </si>
  <si>
    <t xml:space="preserve"> PHYSICS - 9 LAKHMIR SINGH</t>
  </si>
  <si>
    <t xml:space="preserve"> CHEMISTRY - 9 LAKHMIR SINGH</t>
  </si>
  <si>
    <t xml:space="preserve"> BIOLOGY - 9 LAKHMIR SINGH </t>
  </si>
  <si>
    <t xml:space="preserve">INFORMATION TECH- 9 </t>
  </si>
  <si>
    <t>SUMITA ARORA</t>
  </si>
  <si>
    <t>SAHITYA DHARA</t>
  </si>
  <si>
    <t>MADHYAMIKA VYAKARAN</t>
  </si>
  <si>
    <t>GOVT</t>
  </si>
  <si>
    <t>HINDI</t>
  </si>
  <si>
    <t>ODIA</t>
  </si>
  <si>
    <t>BOOK LIST FOR THE YEAR 2026 -27            CLASS :- 10</t>
  </si>
  <si>
    <t>FIRST FLIGHT - 10</t>
  </si>
  <si>
    <t>FOOT PRINT WITHOUT FFET - 10</t>
  </si>
  <si>
    <t>MODERN ENGLISH GRAMMAR 9 N 10 WREN MARTIN</t>
  </si>
  <si>
    <t>MATHEMATICS - 10</t>
  </si>
  <si>
    <t>VK PUB</t>
  </si>
  <si>
    <t>DHANPAT RAI PUB</t>
  </si>
  <si>
    <t>MATH LAB MANNUAL - 10</t>
  </si>
  <si>
    <t>MATHEMATICS - 10 (R.D SHARMA)</t>
  </si>
  <si>
    <t>SCIENCE - 10</t>
  </si>
  <si>
    <t xml:space="preserve"> PHYSICS - 10 LAKHMIR SINGH</t>
  </si>
  <si>
    <t xml:space="preserve"> CHEMISTRY - 10 LAKHMIR SINGH</t>
  </si>
  <si>
    <t xml:space="preserve"> BIOLOGY - 10 LAKHMIR SINGH </t>
  </si>
  <si>
    <t>INDIA AND CONT, WORLD HIST . - 10</t>
  </si>
  <si>
    <t>CONTEMPORARY INDIA GEOG. - 10</t>
  </si>
  <si>
    <t>DEMOCRATIC POLITICS - 10</t>
  </si>
  <si>
    <t>ECONOMICS - 10</t>
  </si>
  <si>
    <t>INFORMATION TECH - 10</t>
  </si>
  <si>
    <t>SAHITYA SINDHU</t>
  </si>
  <si>
    <t>SPARSH - 10</t>
  </si>
  <si>
    <t>SANCHAYAN - 10</t>
  </si>
  <si>
    <t>BOOK LIST FOR THE YEAR 2026 -27            CLASS :- 12</t>
  </si>
  <si>
    <t>FLAMINGO - 12</t>
  </si>
  <si>
    <t>VISTAS - 12</t>
  </si>
  <si>
    <t>PHYSICS - XII - 1</t>
  </si>
  <si>
    <t>PHYSICS - XII - 2</t>
  </si>
  <si>
    <t>CHEMISTRY  - 12 - 1</t>
  </si>
  <si>
    <t>CHEMISTRY  - 12 - 2</t>
  </si>
  <si>
    <t>MATH  -12 - 1</t>
  </si>
  <si>
    <t>MATH  -12 - 2</t>
  </si>
  <si>
    <t>COMPUTER SCIENCE PYTHON - XII</t>
  </si>
  <si>
    <t>BIOLOGY- XII</t>
  </si>
  <si>
    <t>PRITI SAXENA</t>
  </si>
  <si>
    <t>SARTHAK VYAKARAN - 9 N 10</t>
  </si>
  <si>
    <t>GANIT PRAKASH- 7  PART - 1</t>
  </si>
  <si>
    <t>GANIT PRAKASH- 7  PART - 2</t>
  </si>
  <si>
    <t>EXPLORING SOCIETY INDIA AND BEYOND - 7 PART - 1</t>
  </si>
  <si>
    <t>EXPLORING SOCIETY INDIA AND BEYOND - 7 PART - 2</t>
  </si>
  <si>
    <t>GANIT PRAKASH - 8  PART - 1</t>
  </si>
  <si>
    <t>GANIT PRAKASH - 8  PART - 2</t>
  </si>
  <si>
    <t>EXPLORING SOCIETY INDIA AND BEYOND - 8 PART - 1</t>
  </si>
  <si>
    <t>MATHEMATICS - 8 (R.S AGARWAL ) PART - 1</t>
  </si>
  <si>
    <t>MATHEMATICS - 8 (R.S AGARWAL ) PART - 2</t>
  </si>
  <si>
    <t>MATHEMATICS - 7 (R.S AGARWAL ) PART - 1</t>
  </si>
  <si>
    <t>MATHEMATICS - 7 (R.S AGARWAL ) PART - 2</t>
  </si>
  <si>
    <t>ENGLISH - 9 (NEW EDITION)</t>
  </si>
  <si>
    <t>MATHEMATICS - 9 (NEW EDITION)</t>
  </si>
  <si>
    <t>MATHEMATICS - 9 (R.D SHARMA) NEW EDITION</t>
  </si>
  <si>
    <t>SCIENCE - 9 (NEW EDITION)</t>
  </si>
  <si>
    <t>SOCIAL SCIENCE - 9 (NEW EDITION)</t>
  </si>
  <si>
    <t>HINDI - 9 (NEW EDITION)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</si>
</sst>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3CEE-79E1-4F87-A271-60B4497B9281}">
  <sheetPr codeName="Sheet1"/>
  <dimension ref="A1:E45"/>
  <sheetViews>
    <sheetView topLeftCell="A32" workbookViewId="0">
      <selection activeCell="E14" sqref="E14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12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ht="14.5" x14ac:dyDescent="0.35">
      <c r="A5">
        <v>1</v>
      </c>
      <c r="B5" t="s">
        <v>23</v>
      </c>
      <c r="D5" s="9" t="s">
        <v>6</v>
      </c>
      <c r="E5" s="5">
        <v>1420</v>
      </c>
    </row>
    <row r="6" spans="1:5" ht="14.5" x14ac:dyDescent="0.35">
      <c r="A6">
        <v>2</v>
      </c>
      <c r="B6" t="s">
        <v>24</v>
      </c>
      <c r="D6" s="9" t="s">
        <v>25</v>
      </c>
      <c r="E6" s="5">
        <v>180</v>
      </c>
    </row>
    <row r="7" spans="1:5" ht="14.5" x14ac:dyDescent="0.35">
      <c r="A7">
        <v>3</v>
      </c>
      <c r="B7" s="8" t="s">
        <v>30</v>
      </c>
      <c r="C7" s="7"/>
      <c r="D7" s="14" t="s">
        <v>3</v>
      </c>
      <c r="E7" s="5">
        <v>120</v>
      </c>
    </row>
    <row r="8" spans="1:5" ht="14.5" x14ac:dyDescent="0.35">
      <c r="A8">
        <v>4</v>
      </c>
      <c r="B8" s="8" t="s">
        <v>31</v>
      </c>
      <c r="C8" s="7"/>
      <c r="D8" s="9" t="s">
        <v>32</v>
      </c>
      <c r="E8" s="5">
        <v>50</v>
      </c>
    </row>
    <row r="9" spans="1:5" ht="14.5" x14ac:dyDescent="0.35">
      <c r="A9">
        <v>5</v>
      </c>
      <c r="B9" s="8" t="s">
        <v>8</v>
      </c>
      <c r="C9" s="7"/>
      <c r="D9" s="14" t="s">
        <v>3</v>
      </c>
      <c r="E9" s="5">
        <v>110</v>
      </c>
    </row>
    <row r="10" spans="1:5" ht="14.5" x14ac:dyDescent="0.35">
      <c r="A10">
        <v>6</v>
      </c>
      <c r="B10" s="8" t="s">
        <v>26</v>
      </c>
      <c r="C10" s="7"/>
      <c r="D10" s="10" t="s">
        <v>28</v>
      </c>
      <c r="E10" s="5">
        <v>120</v>
      </c>
    </row>
    <row r="11" spans="1:5" ht="15" thickBot="1" x14ac:dyDescent="0.4">
      <c r="A11">
        <v>7</v>
      </c>
      <c r="B11" s="8" t="s">
        <v>27</v>
      </c>
      <c r="C11" s="7"/>
      <c r="D11" s="10" t="s">
        <v>29</v>
      </c>
      <c r="E11" s="5">
        <v>290</v>
      </c>
    </row>
    <row r="12" spans="1:5" x14ac:dyDescent="0.3">
      <c r="A12" s="9"/>
      <c r="B12" s="7"/>
      <c r="C12" s="7"/>
      <c r="D12" s="1" t="s">
        <v>10</v>
      </c>
      <c r="E12" s="2">
        <f>SUM(E5:E11)</f>
        <v>2290</v>
      </c>
    </row>
    <row r="13" spans="1:5" ht="14.5" thickBot="1" x14ac:dyDescent="0.35">
      <c r="A13" s="9"/>
      <c r="B13" s="7"/>
      <c r="C13" s="7"/>
      <c r="D13" s="1" t="s">
        <v>11</v>
      </c>
      <c r="E13" s="3">
        <f>MROUND(E12*0.2,5)</f>
        <v>460</v>
      </c>
    </row>
    <row r="14" spans="1:5" ht="14.5" thickBot="1" x14ac:dyDescent="0.35">
      <c r="A14" s="7"/>
      <c r="B14" s="7"/>
      <c r="C14" s="7"/>
      <c r="D14" s="1" t="s">
        <v>10</v>
      </c>
      <c r="E14" s="11">
        <f>E12-E13</f>
        <v>1830</v>
      </c>
    </row>
    <row r="16" spans="1:5" x14ac:dyDescent="0.3">
      <c r="A16" s="19" t="s">
        <v>21</v>
      </c>
      <c r="B16" s="19"/>
      <c r="C16" s="19"/>
      <c r="D16" s="19"/>
      <c r="E16" s="19"/>
    </row>
    <row r="17" spans="1:5" x14ac:dyDescent="0.3">
      <c r="A17" s="18" t="s">
        <v>22</v>
      </c>
      <c r="B17" s="18"/>
      <c r="C17" s="18"/>
      <c r="D17" s="18"/>
      <c r="E17" s="18"/>
    </row>
    <row r="18" spans="1:5" x14ac:dyDescent="0.3">
      <c r="A18" s="18" t="s">
        <v>13</v>
      </c>
      <c r="B18" s="18"/>
      <c r="C18" s="18"/>
      <c r="D18" s="18"/>
      <c r="E18" s="18"/>
    </row>
    <row r="19" spans="1:5" x14ac:dyDescent="0.3">
      <c r="A19" s="12" t="s">
        <v>0</v>
      </c>
      <c r="B19" s="12" t="s">
        <v>1</v>
      </c>
      <c r="C19" s="7"/>
      <c r="D19" s="13" t="s">
        <v>5</v>
      </c>
      <c r="E19" s="13" t="s">
        <v>9</v>
      </c>
    </row>
    <row r="20" spans="1:5" ht="14.5" x14ac:dyDescent="0.35">
      <c r="A20">
        <v>1</v>
      </c>
      <c r="B20" t="s">
        <v>33</v>
      </c>
      <c r="D20" s="9" t="s">
        <v>6</v>
      </c>
      <c r="E20" s="5">
        <v>2020</v>
      </c>
    </row>
    <row r="21" spans="1:5" ht="14.5" x14ac:dyDescent="0.35">
      <c r="A21">
        <v>2</v>
      </c>
      <c r="B21" t="s">
        <v>34</v>
      </c>
      <c r="D21" s="9" t="s">
        <v>25</v>
      </c>
      <c r="E21" s="5">
        <v>190</v>
      </c>
    </row>
    <row r="22" spans="1:5" ht="14.5" x14ac:dyDescent="0.35">
      <c r="A22">
        <v>3</v>
      </c>
      <c r="B22" s="8" t="s">
        <v>38</v>
      </c>
      <c r="C22" s="7"/>
      <c r="D22" s="9" t="s">
        <v>40</v>
      </c>
      <c r="E22" s="5">
        <v>120</v>
      </c>
    </row>
    <row r="23" spans="1:5" ht="14.5" x14ac:dyDescent="0.35">
      <c r="A23">
        <v>4</v>
      </c>
      <c r="B23" s="8" t="s">
        <v>39</v>
      </c>
      <c r="C23" s="7"/>
      <c r="D23" s="9" t="s">
        <v>2</v>
      </c>
      <c r="E23" s="5">
        <v>60</v>
      </c>
    </row>
    <row r="24" spans="1:5" ht="14.5" x14ac:dyDescent="0.35">
      <c r="A24">
        <v>5</v>
      </c>
      <c r="B24" s="8" t="s">
        <v>35</v>
      </c>
      <c r="C24" s="7"/>
      <c r="D24" s="14" t="s">
        <v>6</v>
      </c>
      <c r="E24" s="5">
        <v>315</v>
      </c>
    </row>
    <row r="25" spans="1:5" ht="14.5" x14ac:dyDescent="0.35">
      <c r="A25">
        <v>6</v>
      </c>
      <c r="B25" s="8" t="s">
        <v>36</v>
      </c>
      <c r="C25" s="7"/>
      <c r="D25" s="10" t="s">
        <v>28</v>
      </c>
      <c r="E25" s="5">
        <v>120</v>
      </c>
    </row>
    <row r="26" spans="1:5" ht="15" thickBot="1" x14ac:dyDescent="0.4">
      <c r="A26">
        <v>7</v>
      </c>
      <c r="B26" s="8" t="s">
        <v>37</v>
      </c>
      <c r="C26" s="7"/>
      <c r="D26" s="10" t="s">
        <v>25</v>
      </c>
      <c r="E26" s="5">
        <v>180</v>
      </c>
    </row>
    <row r="27" spans="1:5" x14ac:dyDescent="0.3">
      <c r="A27" s="9"/>
      <c r="B27" s="7"/>
      <c r="C27" s="7"/>
      <c r="D27" s="1" t="s">
        <v>10</v>
      </c>
      <c r="E27" s="2">
        <f>SUM(E20:E26)</f>
        <v>3005</v>
      </c>
    </row>
    <row r="28" spans="1:5" ht="14.5" thickBot="1" x14ac:dyDescent="0.35">
      <c r="A28" s="9"/>
      <c r="B28" s="7"/>
      <c r="C28" s="7"/>
      <c r="D28" s="1" t="s">
        <v>11</v>
      </c>
      <c r="E28" s="3">
        <f>MROUND(E27*0.2,5)</f>
        <v>600</v>
      </c>
    </row>
    <row r="29" spans="1:5" ht="14.5" thickBot="1" x14ac:dyDescent="0.35">
      <c r="A29" s="7"/>
      <c r="B29" s="7"/>
      <c r="C29" s="7"/>
      <c r="D29" s="1" t="s">
        <v>10</v>
      </c>
      <c r="E29" s="11">
        <f>E27-E28</f>
        <v>2405</v>
      </c>
    </row>
    <row r="31" spans="1:5" x14ac:dyDescent="0.3">
      <c r="A31" s="19" t="s">
        <v>21</v>
      </c>
      <c r="B31" s="19"/>
      <c r="C31" s="19"/>
      <c r="D31" s="19"/>
      <c r="E31" s="19"/>
    </row>
    <row r="32" spans="1:5" x14ac:dyDescent="0.3">
      <c r="A32" s="18" t="s">
        <v>22</v>
      </c>
      <c r="B32" s="18"/>
      <c r="C32" s="18"/>
      <c r="D32" s="18"/>
      <c r="E32" s="18"/>
    </row>
    <row r="33" spans="1:5" x14ac:dyDescent="0.3">
      <c r="A33" s="18" t="s">
        <v>14</v>
      </c>
      <c r="B33" s="18"/>
      <c r="C33" s="18"/>
      <c r="D33" s="18"/>
      <c r="E33" s="18"/>
    </row>
    <row r="34" spans="1:5" x14ac:dyDescent="0.3">
      <c r="A34" s="12" t="s">
        <v>0</v>
      </c>
      <c r="B34" s="12" t="s">
        <v>1</v>
      </c>
      <c r="C34" s="7"/>
      <c r="D34" s="13" t="s">
        <v>5</v>
      </c>
      <c r="E34" s="13" t="s">
        <v>9</v>
      </c>
    </row>
    <row r="35" spans="1:5" ht="14.5" x14ac:dyDescent="0.35">
      <c r="A35">
        <v>1</v>
      </c>
      <c r="B35" t="s">
        <v>41</v>
      </c>
      <c r="D35" s="9" t="s">
        <v>6</v>
      </c>
      <c r="E35" s="5">
        <v>2050</v>
      </c>
    </row>
    <row r="36" spans="1:5" ht="14.5" x14ac:dyDescent="0.35">
      <c r="A36">
        <v>2</v>
      </c>
      <c r="B36" t="s">
        <v>42</v>
      </c>
      <c r="D36" s="14" t="s">
        <v>25</v>
      </c>
      <c r="E36" s="5">
        <v>200</v>
      </c>
    </row>
    <row r="37" spans="1:5" ht="14.5" x14ac:dyDescent="0.35">
      <c r="A37">
        <v>3</v>
      </c>
      <c r="B37" t="s">
        <v>43</v>
      </c>
      <c r="D37" s="10" t="s">
        <v>44</v>
      </c>
      <c r="E37" s="5">
        <v>334</v>
      </c>
    </row>
    <row r="38" spans="1:5" ht="14.5" x14ac:dyDescent="0.35">
      <c r="A38">
        <v>4</v>
      </c>
      <c r="B38" s="8" t="s">
        <v>45</v>
      </c>
      <c r="C38" s="7"/>
      <c r="D38" s="9" t="s">
        <v>40</v>
      </c>
      <c r="E38" s="5">
        <v>140</v>
      </c>
    </row>
    <row r="39" spans="1:5" ht="14.5" x14ac:dyDescent="0.35">
      <c r="A39">
        <v>5</v>
      </c>
      <c r="B39" s="8" t="s">
        <v>46</v>
      </c>
      <c r="C39" s="7"/>
      <c r="D39" s="9" t="s">
        <v>47</v>
      </c>
      <c r="E39" s="5">
        <v>100</v>
      </c>
    </row>
    <row r="40" spans="1:5" ht="14.5" x14ac:dyDescent="0.35">
      <c r="A40">
        <v>6</v>
      </c>
      <c r="B40" s="8" t="s">
        <v>48</v>
      </c>
      <c r="C40" s="7"/>
      <c r="D40" s="14" t="s">
        <v>6</v>
      </c>
      <c r="E40" s="5">
        <v>295</v>
      </c>
    </row>
    <row r="41" spans="1:5" ht="14.5" x14ac:dyDescent="0.35">
      <c r="A41">
        <v>7</v>
      </c>
      <c r="B41" s="8" t="s">
        <v>49</v>
      </c>
      <c r="C41" s="7"/>
      <c r="D41" s="10" t="s">
        <v>28</v>
      </c>
      <c r="E41" s="5">
        <v>120</v>
      </c>
    </row>
    <row r="42" spans="1:5" ht="15" thickBot="1" x14ac:dyDescent="0.4">
      <c r="A42">
        <v>8</v>
      </c>
      <c r="B42" s="8" t="s">
        <v>50</v>
      </c>
      <c r="C42" s="7"/>
      <c r="D42" s="10" t="s">
        <v>29</v>
      </c>
      <c r="E42" s="5">
        <v>230</v>
      </c>
    </row>
    <row r="43" spans="1:5" x14ac:dyDescent="0.3">
      <c r="A43" s="9"/>
      <c r="B43" s="7"/>
      <c r="C43" s="7"/>
      <c r="D43" s="1" t="s">
        <v>10</v>
      </c>
      <c r="E43" s="2">
        <f>SUM(E35:E42)</f>
        <v>3469</v>
      </c>
    </row>
    <row r="44" spans="1:5" ht="14.5" thickBot="1" x14ac:dyDescent="0.35">
      <c r="A44" s="9"/>
      <c r="B44" s="7"/>
      <c r="C44" s="7"/>
      <c r="D44" s="1" t="s">
        <v>11</v>
      </c>
      <c r="E44" s="3">
        <f>ROUND(E43*0.2,0)</f>
        <v>694</v>
      </c>
    </row>
    <row r="45" spans="1:5" ht="14.5" thickBot="1" x14ac:dyDescent="0.35">
      <c r="A45" s="7"/>
      <c r="B45" s="7"/>
      <c r="C45" s="7"/>
      <c r="D45" s="1" t="s">
        <v>10</v>
      </c>
      <c r="E45" s="11">
        <f>E43-E44</f>
        <v>2775</v>
      </c>
    </row>
  </sheetData>
  <mergeCells count="9">
    <mergeCell ref="A32:E32"/>
    <mergeCell ref="A33:E33"/>
    <mergeCell ref="A16:E16"/>
    <mergeCell ref="A17:E17"/>
    <mergeCell ref="A1:E1"/>
    <mergeCell ref="A2:E2"/>
    <mergeCell ref="A3:E3"/>
    <mergeCell ref="A18:E18"/>
    <mergeCell ref="A31:E31"/>
  </mergeCells>
  <phoneticPr fontId="6" type="noConversion"/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A4F9-E1A1-4444-A437-058F28D5F829}">
  <sheetPr codeName="Sheet10"/>
  <dimension ref="A1:E32"/>
  <sheetViews>
    <sheetView topLeftCell="A8" workbookViewId="0">
      <selection activeCell="G19" sqref="G19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155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213</v>
      </c>
      <c r="C5" s="7"/>
      <c r="D5" s="9" t="s">
        <v>65</v>
      </c>
      <c r="E5" s="5" t="s">
        <v>20</v>
      </c>
    </row>
    <row r="6" spans="1:5" x14ac:dyDescent="0.3">
      <c r="A6" s="7">
        <v>2</v>
      </c>
      <c r="B6" s="8" t="s">
        <v>171</v>
      </c>
      <c r="C6" s="7"/>
      <c r="D6" s="9" t="s">
        <v>156</v>
      </c>
      <c r="E6" s="5">
        <v>520</v>
      </c>
    </row>
    <row r="7" spans="1:5" x14ac:dyDescent="0.3">
      <c r="A7" s="7">
        <v>3</v>
      </c>
      <c r="B7" s="8" t="s">
        <v>214</v>
      </c>
      <c r="C7" s="7"/>
      <c r="D7" s="9" t="s">
        <v>65</v>
      </c>
      <c r="E7" s="5" t="s">
        <v>20</v>
      </c>
    </row>
    <row r="8" spans="1:5" x14ac:dyDescent="0.3">
      <c r="A8" s="7">
        <v>4</v>
      </c>
      <c r="B8" s="8" t="s">
        <v>157</v>
      </c>
      <c r="C8" s="7"/>
      <c r="D8" s="9" t="s">
        <v>173</v>
      </c>
      <c r="E8" s="5">
        <v>360</v>
      </c>
    </row>
    <row r="9" spans="1:5" x14ac:dyDescent="0.3">
      <c r="A9" s="7">
        <v>5</v>
      </c>
      <c r="B9" s="8" t="s">
        <v>215</v>
      </c>
      <c r="C9" s="7"/>
      <c r="D9" s="9" t="s">
        <v>174</v>
      </c>
      <c r="E9" s="5" t="s">
        <v>20</v>
      </c>
    </row>
    <row r="10" spans="1:5" x14ac:dyDescent="0.3">
      <c r="A10" s="7">
        <v>6</v>
      </c>
      <c r="B10" s="8" t="s">
        <v>216</v>
      </c>
      <c r="C10" s="7"/>
      <c r="D10" s="9" t="s">
        <v>65</v>
      </c>
      <c r="E10" s="5" t="s">
        <v>20</v>
      </c>
    </row>
    <row r="11" spans="1:5" x14ac:dyDescent="0.3">
      <c r="A11" s="7">
        <v>7</v>
      </c>
      <c r="B11" s="8" t="s">
        <v>158</v>
      </c>
      <c r="C11" s="7"/>
      <c r="D11" s="9" t="s">
        <v>156</v>
      </c>
      <c r="E11" s="5">
        <v>649</v>
      </c>
    </row>
    <row r="12" spans="1:5" x14ac:dyDescent="0.3">
      <c r="A12" s="7">
        <v>8</v>
      </c>
      <c r="B12" s="8" t="s">
        <v>159</v>
      </c>
      <c r="C12" s="7"/>
      <c r="D12" s="9" t="s">
        <v>156</v>
      </c>
      <c r="E12" s="5">
        <v>649</v>
      </c>
    </row>
    <row r="13" spans="1:5" x14ac:dyDescent="0.3">
      <c r="A13" s="7">
        <v>9</v>
      </c>
      <c r="B13" s="8" t="s">
        <v>160</v>
      </c>
      <c r="C13" s="7"/>
      <c r="D13" s="9" t="s">
        <v>156</v>
      </c>
      <c r="E13" s="5">
        <v>649</v>
      </c>
    </row>
    <row r="14" spans="1:5" x14ac:dyDescent="0.3">
      <c r="A14" s="7">
        <v>10</v>
      </c>
      <c r="B14" s="8" t="s">
        <v>217</v>
      </c>
      <c r="C14" s="7"/>
      <c r="D14" s="9" t="s">
        <v>65</v>
      </c>
      <c r="E14" s="5" t="s">
        <v>20</v>
      </c>
    </row>
    <row r="15" spans="1:5" ht="14.5" thickBot="1" x14ac:dyDescent="0.35">
      <c r="A15" s="7">
        <v>11</v>
      </c>
      <c r="B15" s="8" t="s">
        <v>161</v>
      </c>
      <c r="C15" s="7"/>
      <c r="D15" s="9" t="s">
        <v>162</v>
      </c>
      <c r="E15" s="5">
        <v>595</v>
      </c>
    </row>
    <row r="16" spans="1:5" x14ac:dyDescent="0.3">
      <c r="A16" s="7"/>
      <c r="B16" s="7"/>
      <c r="C16" s="7"/>
      <c r="D16" s="1" t="s">
        <v>10</v>
      </c>
      <c r="E16" s="2">
        <f>SUM(E5:E15)</f>
        <v>3422</v>
      </c>
    </row>
    <row r="17" spans="1:5" ht="14.5" thickBot="1" x14ac:dyDescent="0.35">
      <c r="A17" s="7"/>
      <c r="B17" s="7"/>
      <c r="C17" s="7"/>
      <c r="D17" s="1" t="s">
        <v>11</v>
      </c>
      <c r="E17" s="3">
        <f>ROUND(E16*0.2,0) - 2</f>
        <v>682</v>
      </c>
    </row>
    <row r="18" spans="1:5" ht="12.75" customHeight="1" thickBot="1" x14ac:dyDescent="0.35">
      <c r="A18" s="7"/>
      <c r="B18" s="7"/>
      <c r="C18" s="7"/>
      <c r="D18" s="1" t="s">
        <v>10</v>
      </c>
      <c r="E18" s="11">
        <f>E16-E17</f>
        <v>2740</v>
      </c>
    </row>
    <row r="19" spans="1:5" ht="13" customHeight="1" x14ac:dyDescent="0.3">
      <c r="A19" s="7"/>
      <c r="B19" s="12" t="s">
        <v>167</v>
      </c>
      <c r="C19" s="7"/>
      <c r="D19" s="13" t="s">
        <v>5</v>
      </c>
      <c r="E19" s="13" t="s">
        <v>9</v>
      </c>
    </row>
    <row r="20" spans="1:5" x14ac:dyDescent="0.3">
      <c r="A20" s="7">
        <v>1</v>
      </c>
      <c r="B20" s="8" t="s">
        <v>163</v>
      </c>
      <c r="C20" s="7"/>
      <c r="D20" s="9" t="s">
        <v>165</v>
      </c>
      <c r="E20" s="5">
        <v>64</v>
      </c>
    </row>
    <row r="21" spans="1:5" ht="14.5" thickBot="1" x14ac:dyDescent="0.35">
      <c r="A21" s="7">
        <v>2</v>
      </c>
      <c r="B21" s="8" t="s">
        <v>164</v>
      </c>
      <c r="C21" s="7"/>
      <c r="D21" s="9" t="s">
        <v>165</v>
      </c>
      <c r="E21" s="5">
        <v>46</v>
      </c>
    </row>
    <row r="22" spans="1:5" x14ac:dyDescent="0.3">
      <c r="A22" s="7"/>
      <c r="B22" s="7"/>
      <c r="C22" s="7"/>
      <c r="D22" s="1" t="s">
        <v>10</v>
      </c>
      <c r="E22" s="2">
        <f>SUM(E20:E21)</f>
        <v>110</v>
      </c>
    </row>
    <row r="23" spans="1:5" ht="14.5" thickBot="1" x14ac:dyDescent="0.35">
      <c r="A23" s="7"/>
      <c r="B23" s="7"/>
      <c r="C23" s="7"/>
      <c r="D23" s="1" t="s">
        <v>11</v>
      </c>
      <c r="E23" s="3">
        <v>0</v>
      </c>
    </row>
    <row r="24" spans="1:5" ht="14.5" thickBot="1" x14ac:dyDescent="0.35">
      <c r="A24" s="7"/>
      <c r="B24" s="7"/>
      <c r="C24" s="7"/>
      <c r="D24" s="1" t="s">
        <v>10</v>
      </c>
      <c r="E24" s="11">
        <f>E22-E23</f>
        <v>110</v>
      </c>
    </row>
    <row r="25" spans="1:5" x14ac:dyDescent="0.3">
      <c r="A25" s="7"/>
      <c r="B25" s="12" t="s">
        <v>166</v>
      </c>
      <c r="C25" s="7"/>
      <c r="D25" s="13" t="s">
        <v>5</v>
      </c>
      <c r="E25" s="13" t="s">
        <v>9</v>
      </c>
    </row>
    <row r="26" spans="1:5" x14ac:dyDescent="0.3">
      <c r="A26" s="7">
        <v>1</v>
      </c>
      <c r="B26" s="8" t="s">
        <v>218</v>
      </c>
      <c r="C26" s="7"/>
      <c r="D26" s="14" t="s">
        <v>65</v>
      </c>
      <c r="E26" s="5" t="s">
        <v>20</v>
      </c>
    </row>
    <row r="27" spans="1:5" ht="14.5" thickBot="1" x14ac:dyDescent="0.35">
      <c r="A27" s="7">
        <v>2</v>
      </c>
      <c r="B27" s="8" t="s">
        <v>201</v>
      </c>
      <c r="C27" s="7"/>
      <c r="D27" s="10" t="s">
        <v>7</v>
      </c>
      <c r="E27" s="5">
        <v>525</v>
      </c>
    </row>
    <row r="28" spans="1:5" x14ac:dyDescent="0.3">
      <c r="A28" s="9"/>
      <c r="B28" s="7"/>
      <c r="C28" s="7"/>
      <c r="D28" s="1" t="s">
        <v>10</v>
      </c>
      <c r="E28" s="2">
        <f>SUM(E26:E27)</f>
        <v>525</v>
      </c>
    </row>
    <row r="29" spans="1:5" ht="14.5" thickBot="1" x14ac:dyDescent="0.35">
      <c r="A29" s="9"/>
      <c r="B29" s="7"/>
      <c r="C29" s="7"/>
      <c r="D29" s="1" t="s">
        <v>11</v>
      </c>
      <c r="E29" s="3">
        <f>ROUND((E28)*0.2,0)</f>
        <v>105</v>
      </c>
    </row>
    <row r="30" spans="1:5" ht="14.5" thickBot="1" x14ac:dyDescent="0.35">
      <c r="A30" s="7"/>
      <c r="B30" s="7"/>
      <c r="C30" s="7"/>
      <c r="D30" s="1" t="s">
        <v>10</v>
      </c>
      <c r="E30" s="11">
        <f>E28-E29</f>
        <v>420</v>
      </c>
    </row>
    <row r="31" spans="1:5" ht="14.5" thickBot="1" x14ac:dyDescent="0.35">
      <c r="B31" s="15" t="str">
        <f>_xlfn.TEXTJOIN(,,"HINDI SET - Rs. ",(E18+E30))</f>
        <v>HINDI SET - Rs. 3160</v>
      </c>
    </row>
    <row r="32" spans="1:5" ht="14.5" thickBot="1" x14ac:dyDescent="0.35">
      <c r="B32" s="15" t="str">
        <f>_xlfn.TEXTJOIN(,,"ODIA SET - Rs. ",(E18+E24))</f>
        <v>ODIA SET - Rs. 2850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6F17-C65C-4401-B6D3-58012E73730A}">
  <sheetPr codeName="Sheet11"/>
  <dimension ref="A1:E36"/>
  <sheetViews>
    <sheetView tabSelected="1" topLeftCell="A21" workbookViewId="0">
      <selection activeCell="E36" sqref="E36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168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169</v>
      </c>
      <c r="C5" s="7"/>
      <c r="D5" s="9" t="s">
        <v>65</v>
      </c>
      <c r="E5" s="5">
        <v>75</v>
      </c>
    </row>
    <row r="6" spans="1:5" x14ac:dyDescent="0.3">
      <c r="A6" s="7">
        <v>2</v>
      </c>
      <c r="B6" s="17" t="s">
        <v>170</v>
      </c>
      <c r="C6" s="7"/>
      <c r="D6" s="9" t="s">
        <v>65</v>
      </c>
      <c r="E6" s="5">
        <v>40</v>
      </c>
    </row>
    <row r="7" spans="1:5" x14ac:dyDescent="0.3">
      <c r="A7" s="7">
        <v>3</v>
      </c>
      <c r="B7" s="8" t="s">
        <v>171</v>
      </c>
      <c r="C7" s="7"/>
      <c r="D7" s="9" t="s">
        <v>156</v>
      </c>
      <c r="E7" s="5">
        <v>520</v>
      </c>
    </row>
    <row r="8" spans="1:5" x14ac:dyDescent="0.3">
      <c r="A8" s="7">
        <v>4</v>
      </c>
      <c r="B8" s="8" t="s">
        <v>172</v>
      </c>
      <c r="C8" s="7"/>
      <c r="D8" s="9" t="s">
        <v>65</v>
      </c>
      <c r="E8" s="5">
        <v>125</v>
      </c>
    </row>
    <row r="9" spans="1:5" x14ac:dyDescent="0.3">
      <c r="A9" s="7">
        <v>5</v>
      </c>
      <c r="B9" s="8" t="s">
        <v>175</v>
      </c>
      <c r="C9" s="7"/>
      <c r="D9" s="9" t="s">
        <v>173</v>
      </c>
      <c r="E9" s="5">
        <v>360</v>
      </c>
    </row>
    <row r="10" spans="1:5" x14ac:dyDescent="0.3">
      <c r="A10" s="7">
        <v>6</v>
      </c>
      <c r="B10" s="8" t="s">
        <v>176</v>
      </c>
      <c r="C10" s="7"/>
      <c r="D10" s="9" t="s">
        <v>174</v>
      </c>
      <c r="E10" s="5">
        <v>695</v>
      </c>
    </row>
    <row r="11" spans="1:5" x14ac:dyDescent="0.3">
      <c r="A11" s="7">
        <v>7</v>
      </c>
      <c r="B11" s="8" t="s">
        <v>177</v>
      </c>
      <c r="C11" s="7"/>
      <c r="D11" s="9" t="s">
        <v>65</v>
      </c>
      <c r="E11" s="5">
        <v>160</v>
      </c>
    </row>
    <row r="12" spans="1:5" x14ac:dyDescent="0.3">
      <c r="A12" s="7">
        <v>8</v>
      </c>
      <c r="B12" s="8" t="s">
        <v>178</v>
      </c>
      <c r="C12" s="7"/>
      <c r="D12" s="9" t="s">
        <v>156</v>
      </c>
      <c r="E12" s="5">
        <v>649</v>
      </c>
    </row>
    <row r="13" spans="1:5" x14ac:dyDescent="0.3">
      <c r="A13" s="7">
        <v>9</v>
      </c>
      <c r="B13" s="8" t="s">
        <v>179</v>
      </c>
      <c r="C13" s="7"/>
      <c r="D13" s="9" t="s">
        <v>156</v>
      </c>
      <c r="E13" s="5">
        <v>649</v>
      </c>
    </row>
    <row r="14" spans="1:5" x14ac:dyDescent="0.3">
      <c r="A14" s="7">
        <v>10</v>
      </c>
      <c r="B14" s="8" t="s">
        <v>180</v>
      </c>
      <c r="C14" s="7"/>
      <c r="D14" s="9" t="s">
        <v>156</v>
      </c>
      <c r="E14" s="5">
        <v>649</v>
      </c>
    </row>
    <row r="15" spans="1:5" x14ac:dyDescent="0.3">
      <c r="A15" s="7">
        <v>11</v>
      </c>
      <c r="B15" s="8" t="s">
        <v>181</v>
      </c>
      <c r="C15" s="7"/>
      <c r="D15" s="9" t="s">
        <v>65</v>
      </c>
      <c r="E15" s="5">
        <v>105</v>
      </c>
    </row>
    <row r="16" spans="1:5" x14ac:dyDescent="0.3">
      <c r="A16" s="7">
        <v>12</v>
      </c>
      <c r="B16" s="8" t="s">
        <v>182</v>
      </c>
      <c r="C16" s="7"/>
      <c r="D16" s="9" t="s">
        <v>65</v>
      </c>
      <c r="E16" s="5">
        <v>75</v>
      </c>
    </row>
    <row r="17" spans="1:5" x14ac:dyDescent="0.3">
      <c r="A17" s="7">
        <v>13</v>
      </c>
      <c r="B17" s="8" t="s">
        <v>183</v>
      </c>
      <c r="C17" s="7"/>
      <c r="D17" s="9" t="s">
        <v>65</v>
      </c>
      <c r="E17" s="5">
        <v>65</v>
      </c>
    </row>
    <row r="18" spans="1:5" x14ac:dyDescent="0.3">
      <c r="A18" s="7">
        <v>14</v>
      </c>
      <c r="B18" s="8" t="s">
        <v>184</v>
      </c>
      <c r="C18" s="7"/>
      <c r="D18" s="9" t="s">
        <v>65</v>
      </c>
      <c r="E18" s="5">
        <v>80</v>
      </c>
    </row>
    <row r="19" spans="1:5" ht="14.5" thickBot="1" x14ac:dyDescent="0.35">
      <c r="A19" s="7">
        <v>14</v>
      </c>
      <c r="B19" s="8" t="s">
        <v>185</v>
      </c>
      <c r="C19" s="7"/>
      <c r="D19" s="9" t="s">
        <v>162</v>
      </c>
      <c r="E19" s="5">
        <v>595</v>
      </c>
    </row>
    <row r="20" spans="1:5" x14ac:dyDescent="0.3">
      <c r="A20" s="7"/>
      <c r="B20" s="7"/>
      <c r="C20" s="7"/>
      <c r="D20" s="1" t="s">
        <v>10</v>
      </c>
      <c r="E20" s="2">
        <f>SUM(E5:E19)</f>
        <v>4842</v>
      </c>
    </row>
    <row r="21" spans="1:5" ht="14.5" thickBot="1" x14ac:dyDescent="0.35">
      <c r="A21" s="7"/>
      <c r="B21" s="7"/>
      <c r="C21" s="7"/>
      <c r="D21" s="1" t="s">
        <v>11</v>
      </c>
      <c r="E21" s="3">
        <f>ROUND((E20-E5-E6-E8-E11-E15-E16-E17-E18)*0.2 + (E5+E6+E8+E11+E15+E16+E17+E18) * 0.07,0)</f>
        <v>874</v>
      </c>
    </row>
    <row r="22" spans="1:5" ht="12.75" customHeight="1" thickBot="1" x14ac:dyDescent="0.35">
      <c r="A22" s="7"/>
      <c r="B22" s="7"/>
      <c r="C22" s="7"/>
      <c r="D22" s="1" t="s">
        <v>10</v>
      </c>
      <c r="E22" s="11">
        <f>E20-E21</f>
        <v>3968</v>
      </c>
    </row>
    <row r="23" spans="1:5" ht="13" customHeight="1" x14ac:dyDescent="0.3">
      <c r="A23" s="7"/>
      <c r="B23" s="12" t="s">
        <v>167</v>
      </c>
      <c r="C23" s="7"/>
      <c r="D23" s="13" t="s">
        <v>5</v>
      </c>
      <c r="E23" s="13" t="s">
        <v>9</v>
      </c>
    </row>
    <row r="24" spans="1:5" x14ac:dyDescent="0.3">
      <c r="A24" s="7">
        <v>1</v>
      </c>
      <c r="B24" s="8" t="s">
        <v>186</v>
      </c>
      <c r="C24" s="7"/>
      <c r="D24" s="9" t="s">
        <v>165</v>
      </c>
      <c r="E24" s="5">
        <v>58</v>
      </c>
    </row>
    <row r="25" spans="1:5" ht="14.5" thickBot="1" x14ac:dyDescent="0.35">
      <c r="A25" s="7">
        <v>2</v>
      </c>
      <c r="B25" s="8" t="s">
        <v>164</v>
      </c>
      <c r="C25" s="7"/>
      <c r="D25" s="9" t="s">
        <v>165</v>
      </c>
      <c r="E25" s="5">
        <v>31</v>
      </c>
    </row>
    <row r="26" spans="1:5" x14ac:dyDescent="0.3">
      <c r="A26" s="7"/>
      <c r="B26" s="7"/>
      <c r="C26" s="7"/>
      <c r="D26" s="1" t="s">
        <v>10</v>
      </c>
      <c r="E26" s="2">
        <f>SUM(E24:E25)</f>
        <v>89</v>
      </c>
    </row>
    <row r="27" spans="1:5" ht="14.5" thickBot="1" x14ac:dyDescent="0.35">
      <c r="A27" s="7"/>
      <c r="B27" s="7"/>
      <c r="C27" s="7"/>
      <c r="D27" s="1" t="s">
        <v>11</v>
      </c>
      <c r="E27" s="3">
        <v>0</v>
      </c>
    </row>
    <row r="28" spans="1:5" ht="14.5" thickBot="1" x14ac:dyDescent="0.35">
      <c r="A28" s="7"/>
      <c r="B28" s="7"/>
      <c r="C28" s="7"/>
      <c r="D28" s="1" t="s">
        <v>10</v>
      </c>
      <c r="E28" s="11">
        <f>E26-E27</f>
        <v>89</v>
      </c>
    </row>
    <row r="29" spans="1:5" x14ac:dyDescent="0.3">
      <c r="A29" s="7"/>
      <c r="B29" s="12" t="s">
        <v>166</v>
      </c>
      <c r="C29" s="7"/>
      <c r="D29" s="13" t="s">
        <v>5</v>
      </c>
      <c r="E29" s="13" t="s">
        <v>9</v>
      </c>
    </row>
    <row r="30" spans="1:5" x14ac:dyDescent="0.3">
      <c r="A30" s="7">
        <v>1</v>
      </c>
      <c r="B30" s="8" t="s">
        <v>187</v>
      </c>
      <c r="C30" s="7"/>
      <c r="D30" s="14" t="s">
        <v>65</v>
      </c>
      <c r="E30" s="5">
        <v>85</v>
      </c>
    </row>
    <row r="31" spans="1:5" ht="14.5" thickBot="1" x14ac:dyDescent="0.35">
      <c r="A31" s="7">
        <v>2</v>
      </c>
      <c r="B31" s="8" t="s">
        <v>188</v>
      </c>
      <c r="C31" s="7"/>
      <c r="D31" s="10" t="s">
        <v>65</v>
      </c>
      <c r="E31" s="5">
        <v>35</v>
      </c>
    </row>
    <row r="32" spans="1:5" x14ac:dyDescent="0.3">
      <c r="A32" s="9"/>
      <c r="B32" s="7"/>
      <c r="C32" s="7"/>
      <c r="D32" s="1" t="s">
        <v>10</v>
      </c>
      <c r="E32" s="2">
        <f>SUM(E30:E31)</f>
        <v>120</v>
      </c>
    </row>
    <row r="33" spans="1:5" ht="14.5" thickBot="1" x14ac:dyDescent="0.35">
      <c r="A33" s="9"/>
      <c r="B33" s="7"/>
      <c r="C33" s="7"/>
      <c r="D33" s="1" t="s">
        <v>11</v>
      </c>
      <c r="E33" s="3">
        <f>ROUND(E32 * 0.07,0)</f>
        <v>8</v>
      </c>
    </row>
    <row r="34" spans="1:5" ht="14.5" thickBot="1" x14ac:dyDescent="0.35">
      <c r="A34" s="7"/>
      <c r="B34" s="7"/>
      <c r="C34" s="7"/>
      <c r="D34" s="1" t="s">
        <v>10</v>
      </c>
      <c r="E34" s="11">
        <f>E32-E33</f>
        <v>112</v>
      </c>
    </row>
    <row r="35" spans="1:5" ht="14.5" thickBot="1" x14ac:dyDescent="0.35">
      <c r="B35" s="15" t="str">
        <f>_xlfn.TEXTJOIN(,,"HINDI SET - Rs. ",(E22+E34))</f>
        <v>HINDI SET - Rs. 4080</v>
      </c>
    </row>
    <row r="36" spans="1:5" ht="14.5" thickBot="1" x14ac:dyDescent="0.35">
      <c r="B36" s="15" t="str">
        <f>_xlfn.TEXTJOIN(,,"ODIA SET - Rs. ",(E22+E28))</f>
        <v>ODIA SET - Rs. 4057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8FBC-A37E-45A5-A7B7-951750E3EE43}">
  <sheetPr codeName="Sheet12"/>
  <dimension ref="A1:E17"/>
  <sheetViews>
    <sheetView workbookViewId="0">
      <selection activeCell="F18" sqref="F18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189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190</v>
      </c>
      <c r="C5" s="7"/>
      <c r="D5" s="9" t="s">
        <v>65</v>
      </c>
      <c r="E5" s="5"/>
    </row>
    <row r="6" spans="1:5" x14ac:dyDescent="0.3">
      <c r="A6" s="7">
        <v>2</v>
      </c>
      <c r="B6" s="17" t="s">
        <v>191</v>
      </c>
      <c r="C6" s="7"/>
      <c r="D6" s="9" t="s">
        <v>65</v>
      </c>
      <c r="E6" s="5"/>
    </row>
    <row r="7" spans="1:5" x14ac:dyDescent="0.3">
      <c r="A7" s="7">
        <v>3</v>
      </c>
      <c r="B7" s="8" t="s">
        <v>192</v>
      </c>
      <c r="C7" s="7"/>
      <c r="D7" s="9" t="s">
        <v>65</v>
      </c>
      <c r="E7" s="5"/>
    </row>
    <row r="8" spans="1:5" x14ac:dyDescent="0.3">
      <c r="A8" s="7">
        <v>4</v>
      </c>
      <c r="B8" s="8" t="s">
        <v>193</v>
      </c>
      <c r="C8" s="7"/>
      <c r="D8" s="9" t="s">
        <v>65</v>
      </c>
      <c r="E8" s="5"/>
    </row>
    <row r="9" spans="1:5" x14ac:dyDescent="0.3">
      <c r="A9" s="7">
        <v>5</v>
      </c>
      <c r="B9" s="8" t="s">
        <v>194</v>
      </c>
      <c r="C9" s="7"/>
      <c r="D9" s="9" t="s">
        <v>65</v>
      </c>
      <c r="E9" s="5"/>
    </row>
    <row r="10" spans="1:5" x14ac:dyDescent="0.3">
      <c r="A10" s="7">
        <v>6</v>
      </c>
      <c r="B10" s="8" t="s">
        <v>195</v>
      </c>
      <c r="C10" s="7"/>
      <c r="D10" s="9" t="s">
        <v>65</v>
      </c>
      <c r="E10" s="5"/>
    </row>
    <row r="11" spans="1:5" x14ac:dyDescent="0.3">
      <c r="A11" s="7">
        <v>7</v>
      </c>
      <c r="B11" s="8" t="s">
        <v>196</v>
      </c>
      <c r="C11" s="7"/>
      <c r="D11" s="9" t="s">
        <v>65</v>
      </c>
      <c r="E11" s="5"/>
    </row>
    <row r="12" spans="1:5" x14ac:dyDescent="0.3">
      <c r="A12" s="7">
        <v>8</v>
      </c>
      <c r="B12" s="8" t="s">
        <v>197</v>
      </c>
      <c r="C12" s="7"/>
      <c r="D12" s="9" t="s">
        <v>65</v>
      </c>
      <c r="E12" s="5"/>
    </row>
    <row r="13" spans="1:5" x14ac:dyDescent="0.3">
      <c r="A13" s="7">
        <v>9</v>
      </c>
      <c r="B13" s="8" t="s">
        <v>198</v>
      </c>
      <c r="C13" s="7"/>
      <c r="D13" s="9" t="s">
        <v>200</v>
      </c>
      <c r="E13" s="5"/>
    </row>
    <row r="14" spans="1:5" ht="14.5" thickBot="1" x14ac:dyDescent="0.35">
      <c r="A14" s="7">
        <v>10</v>
      </c>
      <c r="B14" s="8" t="s">
        <v>199</v>
      </c>
      <c r="C14" s="7"/>
      <c r="D14" s="9" t="s">
        <v>65</v>
      </c>
      <c r="E14" s="5"/>
    </row>
    <row r="15" spans="1:5" x14ac:dyDescent="0.3">
      <c r="A15" s="7"/>
      <c r="B15" s="7"/>
      <c r="C15" s="7"/>
      <c r="D15" s="1" t="s">
        <v>10</v>
      </c>
      <c r="E15" s="2">
        <f>SUM(E5:E14)</f>
        <v>0</v>
      </c>
    </row>
    <row r="16" spans="1:5" ht="14.5" thickBot="1" x14ac:dyDescent="0.35">
      <c r="A16" s="7"/>
      <c r="B16" s="7"/>
      <c r="C16" s="7"/>
      <c r="D16" s="1" t="s">
        <v>11</v>
      </c>
      <c r="E16" s="4">
        <f>ROUND(E15*0.2,0)</f>
        <v>0</v>
      </c>
    </row>
    <row r="17" spans="1:5" ht="12.75" customHeight="1" thickBot="1" x14ac:dyDescent="0.35">
      <c r="A17" s="7"/>
      <c r="B17" s="7"/>
      <c r="C17" s="7"/>
      <c r="D17" s="1" t="s">
        <v>10</v>
      </c>
      <c r="E17" s="11">
        <f>E15-E16</f>
        <v>0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0899-D25E-4B71-953A-25DB3F2BBE91}">
  <sheetPr codeName="Sheet2"/>
  <dimension ref="A1:E17"/>
  <sheetViews>
    <sheetView workbookViewId="0">
      <selection activeCell="E17" sqref="E17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15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51</v>
      </c>
      <c r="C5" s="7"/>
      <c r="D5" s="9" t="s">
        <v>53</v>
      </c>
      <c r="E5" s="5">
        <v>335</v>
      </c>
    </row>
    <row r="6" spans="1:5" x14ac:dyDescent="0.3">
      <c r="A6" s="7">
        <v>2</v>
      </c>
      <c r="B6" s="17" t="s">
        <v>52</v>
      </c>
      <c r="C6" s="7"/>
      <c r="D6" s="9" t="s">
        <v>54</v>
      </c>
      <c r="E6" s="5">
        <v>225</v>
      </c>
    </row>
    <row r="7" spans="1:5" x14ac:dyDescent="0.3">
      <c r="A7" s="7">
        <v>3</v>
      </c>
      <c r="B7" s="8" t="s">
        <v>55</v>
      </c>
      <c r="C7" s="7"/>
      <c r="D7" s="9" t="s">
        <v>54</v>
      </c>
      <c r="E7" s="5">
        <v>510</v>
      </c>
    </row>
    <row r="8" spans="1:5" x14ac:dyDescent="0.3">
      <c r="A8" s="7">
        <v>4</v>
      </c>
      <c r="B8" s="8" t="s">
        <v>56</v>
      </c>
      <c r="C8" s="7"/>
      <c r="D8" s="9" t="s">
        <v>40</v>
      </c>
      <c r="E8" s="5">
        <v>390</v>
      </c>
    </row>
    <row r="9" spans="1:5" x14ac:dyDescent="0.3">
      <c r="A9" s="7">
        <v>5</v>
      </c>
      <c r="B9" s="8" t="s">
        <v>57</v>
      </c>
      <c r="C9" s="7"/>
      <c r="D9" s="9" t="s">
        <v>58</v>
      </c>
      <c r="E9" s="5">
        <v>150</v>
      </c>
    </row>
    <row r="10" spans="1:5" x14ac:dyDescent="0.3">
      <c r="A10" s="7">
        <v>6</v>
      </c>
      <c r="B10" s="8" t="s">
        <v>59</v>
      </c>
      <c r="C10" s="7"/>
      <c r="D10" s="9" t="s">
        <v>6</v>
      </c>
      <c r="E10" s="5">
        <v>205</v>
      </c>
    </row>
    <row r="11" spans="1:5" x14ac:dyDescent="0.3">
      <c r="A11" s="7">
        <v>7</v>
      </c>
      <c r="B11" s="8" t="s">
        <v>60</v>
      </c>
      <c r="C11" s="7"/>
      <c r="D11" s="9" t="s">
        <v>54</v>
      </c>
      <c r="E11" s="5">
        <v>220</v>
      </c>
    </row>
    <row r="12" spans="1:5" x14ac:dyDescent="0.3">
      <c r="A12" s="7">
        <v>8</v>
      </c>
      <c r="B12" s="8" t="s">
        <v>61</v>
      </c>
      <c r="C12" s="7"/>
      <c r="D12" s="9" t="s">
        <v>62</v>
      </c>
      <c r="E12" s="5">
        <v>140</v>
      </c>
    </row>
    <row r="13" spans="1:5" x14ac:dyDescent="0.3">
      <c r="A13" s="7">
        <v>9</v>
      </c>
      <c r="B13" s="8" t="s">
        <v>63</v>
      </c>
      <c r="C13" s="7"/>
      <c r="D13" s="14" t="s">
        <v>65</v>
      </c>
      <c r="E13" s="5">
        <v>65</v>
      </c>
    </row>
    <row r="14" spans="1:5" ht="14.5" thickBot="1" x14ac:dyDescent="0.35">
      <c r="A14" s="7">
        <v>10</v>
      </c>
      <c r="B14" s="8" t="s">
        <v>64</v>
      </c>
      <c r="C14" s="7"/>
      <c r="D14" s="10" t="s">
        <v>7</v>
      </c>
      <c r="E14" s="5">
        <v>280</v>
      </c>
    </row>
    <row r="15" spans="1:5" x14ac:dyDescent="0.3">
      <c r="A15" s="9"/>
      <c r="B15" s="7"/>
      <c r="C15" s="7"/>
      <c r="D15" s="1" t="s">
        <v>10</v>
      </c>
      <c r="E15" s="2">
        <f>SUM(E5:E14)</f>
        <v>2520</v>
      </c>
    </row>
    <row r="16" spans="1:5" ht="14.5" thickBot="1" x14ac:dyDescent="0.35">
      <c r="A16" s="9"/>
      <c r="B16" s="7"/>
      <c r="C16" s="7"/>
      <c r="D16" s="1" t="s">
        <v>11</v>
      </c>
      <c r="E16" s="3">
        <f>ROUND((E15-E13)*0.2 + E13 *0.07,0)</f>
        <v>496</v>
      </c>
    </row>
    <row r="17" spans="1:5" ht="14.5" thickBot="1" x14ac:dyDescent="0.35">
      <c r="A17" s="7"/>
      <c r="B17" s="7"/>
      <c r="C17" s="7"/>
      <c r="D17" s="1" t="s">
        <v>10</v>
      </c>
      <c r="E17" s="11">
        <f>E15-E16</f>
        <v>2024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AFD2-AC0B-455E-BB4A-72CDFB9A3356}">
  <sheetPr codeName="Sheet3"/>
  <dimension ref="A1:E17"/>
  <sheetViews>
    <sheetView zoomScaleNormal="100" workbookViewId="0">
      <selection activeCell="E18" sqref="E18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66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67</v>
      </c>
      <c r="C5" s="7"/>
      <c r="D5" s="9" t="s">
        <v>53</v>
      </c>
      <c r="E5" s="5">
        <v>355</v>
      </c>
    </row>
    <row r="6" spans="1:5" x14ac:dyDescent="0.3">
      <c r="A6" s="7">
        <v>2</v>
      </c>
      <c r="B6" s="17" t="s">
        <v>68</v>
      </c>
      <c r="C6" s="7"/>
      <c r="D6" s="9" t="s">
        <v>54</v>
      </c>
      <c r="E6" s="5">
        <v>255</v>
      </c>
    </row>
    <row r="7" spans="1:5" x14ac:dyDescent="0.3">
      <c r="A7" s="7">
        <v>3</v>
      </c>
      <c r="B7" s="8" t="s">
        <v>69</v>
      </c>
      <c r="C7" s="7"/>
      <c r="D7" s="9" t="s">
        <v>54</v>
      </c>
      <c r="E7" s="5">
        <v>520</v>
      </c>
    </row>
    <row r="8" spans="1:5" x14ac:dyDescent="0.3">
      <c r="A8" s="7">
        <v>4</v>
      </c>
      <c r="B8" s="8" t="s">
        <v>70</v>
      </c>
      <c r="C8" s="7"/>
      <c r="D8" s="9" t="s">
        <v>40</v>
      </c>
      <c r="E8" s="5">
        <v>405</v>
      </c>
    </row>
    <row r="9" spans="1:5" x14ac:dyDescent="0.3">
      <c r="A9" s="7">
        <v>5</v>
      </c>
      <c r="B9" s="8" t="s">
        <v>71</v>
      </c>
      <c r="C9" s="7"/>
      <c r="D9" s="9" t="s">
        <v>58</v>
      </c>
      <c r="E9" s="5">
        <v>150</v>
      </c>
    </row>
    <row r="10" spans="1:5" x14ac:dyDescent="0.3">
      <c r="A10" s="7">
        <v>6</v>
      </c>
      <c r="B10" s="8" t="s">
        <v>72</v>
      </c>
      <c r="C10" s="7"/>
      <c r="D10" s="9" t="s">
        <v>6</v>
      </c>
      <c r="E10" s="5">
        <v>215</v>
      </c>
    </row>
    <row r="11" spans="1:5" x14ac:dyDescent="0.3">
      <c r="A11" s="7">
        <v>7</v>
      </c>
      <c r="B11" s="8" t="s">
        <v>73</v>
      </c>
      <c r="C11" s="7"/>
      <c r="D11" s="9" t="s">
        <v>54</v>
      </c>
      <c r="E11" s="5">
        <v>240</v>
      </c>
    </row>
    <row r="12" spans="1:5" x14ac:dyDescent="0.3">
      <c r="A12" s="7">
        <v>8</v>
      </c>
      <c r="B12" s="8" t="s">
        <v>74</v>
      </c>
      <c r="C12" s="7"/>
      <c r="D12" s="9" t="s">
        <v>62</v>
      </c>
      <c r="E12" s="5">
        <v>160</v>
      </c>
    </row>
    <row r="13" spans="1:5" x14ac:dyDescent="0.3">
      <c r="A13" s="7">
        <v>9</v>
      </c>
      <c r="B13" s="8" t="s">
        <v>75</v>
      </c>
      <c r="C13" s="7"/>
      <c r="D13" s="14" t="s">
        <v>65</v>
      </c>
      <c r="E13" s="5">
        <v>65</v>
      </c>
    </row>
    <row r="14" spans="1:5" ht="14.5" thickBot="1" x14ac:dyDescent="0.35">
      <c r="A14" s="7">
        <v>10</v>
      </c>
      <c r="B14" s="8" t="s">
        <v>76</v>
      </c>
      <c r="C14" s="7"/>
      <c r="D14" s="10" t="s">
        <v>7</v>
      </c>
      <c r="E14" s="5">
        <v>315</v>
      </c>
    </row>
    <row r="15" spans="1:5" x14ac:dyDescent="0.3">
      <c r="A15" s="9"/>
      <c r="B15" s="7"/>
      <c r="C15" s="7"/>
      <c r="D15" s="1" t="s">
        <v>10</v>
      </c>
      <c r="E15" s="2">
        <f>SUM(E5:E14)</f>
        <v>2680</v>
      </c>
    </row>
    <row r="16" spans="1:5" ht="14.5" thickBot="1" x14ac:dyDescent="0.35">
      <c r="A16" s="9"/>
      <c r="B16" s="7"/>
      <c r="C16" s="7"/>
      <c r="D16" s="1" t="s">
        <v>11</v>
      </c>
      <c r="E16" s="3">
        <f>ROUND((E15-E13)*0.2 + E13 * 0.07,0)</f>
        <v>528</v>
      </c>
    </row>
    <row r="17" spans="1:5" ht="14.5" thickBot="1" x14ac:dyDescent="0.35">
      <c r="A17" s="7"/>
      <c r="B17" s="7"/>
      <c r="C17" s="7"/>
      <c r="D17" s="1" t="s">
        <v>10</v>
      </c>
      <c r="E17" s="11">
        <f>E15-E16</f>
        <v>2152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2481-EAEE-44D9-BEFA-73D15801E1AC}">
  <sheetPr codeName="Sheet4"/>
  <dimension ref="A1:E18"/>
  <sheetViews>
    <sheetView topLeftCell="A2" workbookViewId="0">
      <selection activeCell="E9" sqref="E9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16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77</v>
      </c>
      <c r="C5" s="7"/>
      <c r="D5" s="9" t="s">
        <v>53</v>
      </c>
      <c r="E5" s="5">
        <v>385</v>
      </c>
    </row>
    <row r="6" spans="1:5" x14ac:dyDescent="0.3">
      <c r="A6" s="7">
        <v>2</v>
      </c>
      <c r="B6" s="17" t="s">
        <v>78</v>
      </c>
      <c r="C6" s="7"/>
      <c r="D6" s="9" t="s">
        <v>54</v>
      </c>
      <c r="E6" s="5">
        <v>285</v>
      </c>
    </row>
    <row r="7" spans="1:5" x14ac:dyDescent="0.3">
      <c r="A7" s="7">
        <v>3</v>
      </c>
      <c r="B7" s="8" t="s">
        <v>79</v>
      </c>
      <c r="C7" s="7"/>
      <c r="D7" s="9" t="s">
        <v>54</v>
      </c>
      <c r="E7" s="5">
        <v>560</v>
      </c>
    </row>
    <row r="8" spans="1:5" x14ac:dyDescent="0.3">
      <c r="A8" s="7">
        <v>4</v>
      </c>
      <c r="B8" s="8" t="s">
        <v>80</v>
      </c>
      <c r="C8" s="7"/>
      <c r="D8" s="9" t="s">
        <v>54</v>
      </c>
      <c r="E8" s="5">
        <v>565</v>
      </c>
    </row>
    <row r="9" spans="1:5" x14ac:dyDescent="0.3">
      <c r="A9" s="7">
        <v>5</v>
      </c>
      <c r="B9" s="8" t="s">
        <v>81</v>
      </c>
      <c r="C9" s="7"/>
      <c r="D9" s="9" t="s">
        <v>82</v>
      </c>
      <c r="E9" s="5">
        <v>489</v>
      </c>
    </row>
    <row r="10" spans="1:5" x14ac:dyDescent="0.3">
      <c r="A10" s="7">
        <v>6</v>
      </c>
      <c r="B10" s="8" t="s">
        <v>83</v>
      </c>
      <c r="C10" s="7"/>
      <c r="D10" s="9" t="s">
        <v>58</v>
      </c>
      <c r="E10" s="5">
        <v>170</v>
      </c>
    </row>
    <row r="11" spans="1:5" x14ac:dyDescent="0.3">
      <c r="A11" s="7">
        <v>7</v>
      </c>
      <c r="B11" s="8" t="s">
        <v>84</v>
      </c>
      <c r="C11" s="7"/>
      <c r="D11" s="9" t="s">
        <v>6</v>
      </c>
      <c r="E11" s="5">
        <v>225</v>
      </c>
    </row>
    <row r="12" spans="1:5" x14ac:dyDescent="0.3">
      <c r="A12" s="7">
        <v>8</v>
      </c>
      <c r="B12" s="8" t="s">
        <v>85</v>
      </c>
      <c r="C12" s="7"/>
      <c r="D12" s="9" t="s">
        <v>54</v>
      </c>
      <c r="E12" s="5">
        <v>275</v>
      </c>
    </row>
    <row r="13" spans="1:5" x14ac:dyDescent="0.3">
      <c r="A13" s="7">
        <v>9</v>
      </c>
      <c r="B13" s="8" t="s">
        <v>86</v>
      </c>
      <c r="C13" s="7"/>
      <c r="D13" s="9" t="s">
        <v>62</v>
      </c>
      <c r="E13" s="5">
        <v>160</v>
      </c>
    </row>
    <row r="14" spans="1:5" x14ac:dyDescent="0.3">
      <c r="A14" s="7">
        <v>10</v>
      </c>
      <c r="B14" s="8" t="s">
        <v>87</v>
      </c>
      <c r="C14" s="7"/>
      <c r="D14" s="14" t="s">
        <v>65</v>
      </c>
      <c r="E14" s="5">
        <v>65</v>
      </c>
    </row>
    <row r="15" spans="1:5" ht="14.5" thickBot="1" x14ac:dyDescent="0.35">
      <c r="A15" s="7">
        <v>11</v>
      </c>
      <c r="B15" s="8" t="s">
        <v>88</v>
      </c>
      <c r="C15" s="7"/>
      <c r="D15" s="10" t="s">
        <v>7</v>
      </c>
      <c r="E15" s="5">
        <v>335</v>
      </c>
    </row>
    <row r="16" spans="1:5" x14ac:dyDescent="0.3">
      <c r="A16" s="9"/>
      <c r="B16" s="7"/>
      <c r="C16" s="7"/>
      <c r="D16" s="1" t="s">
        <v>10</v>
      </c>
      <c r="E16" s="2">
        <f>SUM(E5:E15)</f>
        <v>3514</v>
      </c>
    </row>
    <row r="17" spans="1:5" ht="14.5" thickBot="1" x14ac:dyDescent="0.35">
      <c r="A17" s="9"/>
      <c r="B17" s="7"/>
      <c r="C17" s="7"/>
      <c r="D17" s="1" t="s">
        <v>11</v>
      </c>
      <c r="E17" s="3">
        <f>ROUND((E16-E14)*0.2 + E14 * 0.07,0)</f>
        <v>694</v>
      </c>
    </row>
    <row r="18" spans="1:5" ht="14.5" thickBot="1" x14ac:dyDescent="0.35">
      <c r="A18" s="7"/>
      <c r="B18" s="7"/>
      <c r="C18" s="7"/>
      <c r="D18" s="1" t="s">
        <v>10</v>
      </c>
      <c r="E18" s="11">
        <f>E16-E17</f>
        <v>2820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1054-66F8-49A6-BB47-5574D4554584}">
  <sheetPr codeName="Sheet5"/>
  <dimension ref="A1:E18"/>
  <sheetViews>
    <sheetView zoomScale="85" zoomScaleNormal="85" workbookViewId="0">
      <selection activeCell="E9" sqref="E9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17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89</v>
      </c>
      <c r="C5" s="7"/>
      <c r="D5" s="9" t="s">
        <v>53</v>
      </c>
      <c r="E5" s="5">
        <v>415</v>
      </c>
    </row>
    <row r="6" spans="1:5" x14ac:dyDescent="0.3">
      <c r="A6" s="7">
        <v>2</v>
      </c>
      <c r="B6" s="17" t="s">
        <v>90</v>
      </c>
      <c r="C6" s="7"/>
      <c r="D6" s="9" t="s">
        <v>54</v>
      </c>
      <c r="E6" s="5">
        <v>305</v>
      </c>
    </row>
    <row r="7" spans="1:5" x14ac:dyDescent="0.3">
      <c r="A7" s="7">
        <v>3</v>
      </c>
      <c r="B7" s="8" t="s">
        <v>91</v>
      </c>
      <c r="C7" s="7"/>
      <c r="D7" s="9" t="s">
        <v>54</v>
      </c>
      <c r="E7" s="5">
        <v>595</v>
      </c>
    </row>
    <row r="8" spans="1:5" x14ac:dyDescent="0.3">
      <c r="A8" s="7">
        <v>4</v>
      </c>
      <c r="B8" s="8" t="s">
        <v>92</v>
      </c>
      <c r="C8" s="7"/>
      <c r="D8" s="9" t="s">
        <v>54</v>
      </c>
      <c r="E8" s="5">
        <v>575</v>
      </c>
    </row>
    <row r="9" spans="1:5" x14ac:dyDescent="0.3">
      <c r="A9" s="7">
        <v>5</v>
      </c>
      <c r="B9" s="8" t="s">
        <v>93</v>
      </c>
      <c r="C9" s="7"/>
      <c r="D9" s="9" t="s">
        <v>82</v>
      </c>
      <c r="E9" s="5">
        <v>499</v>
      </c>
    </row>
    <row r="10" spans="1:5" x14ac:dyDescent="0.3">
      <c r="A10" s="7">
        <v>6</v>
      </c>
      <c r="B10" s="8" t="s">
        <v>94</v>
      </c>
      <c r="C10" s="7"/>
      <c r="D10" s="9" t="s">
        <v>58</v>
      </c>
      <c r="E10" s="5">
        <v>160</v>
      </c>
    </row>
    <row r="11" spans="1:5" x14ac:dyDescent="0.3">
      <c r="A11" s="7">
        <v>7</v>
      </c>
      <c r="B11" s="8" t="s">
        <v>95</v>
      </c>
      <c r="C11" s="7"/>
      <c r="D11" s="9" t="s">
        <v>6</v>
      </c>
      <c r="E11" s="5">
        <v>235</v>
      </c>
    </row>
    <row r="12" spans="1:5" x14ac:dyDescent="0.3">
      <c r="A12" s="7">
        <v>8</v>
      </c>
      <c r="B12" s="8" t="s">
        <v>96</v>
      </c>
      <c r="C12" s="7"/>
      <c r="D12" s="9" t="s">
        <v>54</v>
      </c>
      <c r="E12" s="5">
        <v>305</v>
      </c>
    </row>
    <row r="13" spans="1:5" x14ac:dyDescent="0.3">
      <c r="A13" s="7">
        <v>9</v>
      </c>
      <c r="B13" s="8" t="s">
        <v>97</v>
      </c>
      <c r="C13" s="7"/>
      <c r="D13" s="9" t="s">
        <v>62</v>
      </c>
      <c r="E13" s="5">
        <v>170</v>
      </c>
    </row>
    <row r="14" spans="1:5" x14ac:dyDescent="0.3">
      <c r="A14" s="7">
        <v>10</v>
      </c>
      <c r="B14" s="8" t="s">
        <v>98</v>
      </c>
      <c r="C14" s="7"/>
      <c r="D14" s="14" t="s">
        <v>65</v>
      </c>
      <c r="E14" s="5">
        <v>65</v>
      </c>
    </row>
    <row r="15" spans="1:5" ht="14.5" thickBot="1" x14ac:dyDescent="0.35">
      <c r="A15" s="7">
        <v>11</v>
      </c>
      <c r="B15" s="8" t="s">
        <v>99</v>
      </c>
      <c r="C15" s="7"/>
      <c r="D15" s="10" t="s">
        <v>7</v>
      </c>
      <c r="E15" s="5">
        <v>375</v>
      </c>
    </row>
    <row r="16" spans="1:5" x14ac:dyDescent="0.3">
      <c r="A16" s="9"/>
      <c r="B16" s="7"/>
      <c r="C16" s="7"/>
      <c r="D16" s="1" t="s">
        <v>10</v>
      </c>
      <c r="E16" s="2">
        <f>SUM(E5:E15)</f>
        <v>3699</v>
      </c>
    </row>
    <row r="17" spans="1:5" ht="14.5" thickBot="1" x14ac:dyDescent="0.35">
      <c r="A17" s="9"/>
      <c r="B17" s="7"/>
      <c r="C17" s="7"/>
      <c r="D17" s="1" t="s">
        <v>11</v>
      </c>
      <c r="E17" s="3">
        <f>ROUND((E16-E14)*0.2 + E14 *0.07,0)</f>
        <v>731</v>
      </c>
    </row>
    <row r="18" spans="1:5" ht="14.5" thickBot="1" x14ac:dyDescent="0.35">
      <c r="A18" s="7"/>
      <c r="B18" s="7"/>
      <c r="C18" s="7"/>
      <c r="D18" s="1" t="s">
        <v>10</v>
      </c>
      <c r="E18" s="11">
        <f>E16-E17</f>
        <v>2968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235E-9D00-410F-B14D-B33FB89CF62B}">
  <sheetPr codeName="Sheet6"/>
  <dimension ref="A1:E18"/>
  <sheetViews>
    <sheetView workbookViewId="0">
      <selection activeCell="A5" sqref="A5:A15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18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100</v>
      </c>
      <c r="C5" s="7"/>
      <c r="D5" s="9" t="s">
        <v>53</v>
      </c>
      <c r="E5" s="5">
        <v>445</v>
      </c>
    </row>
    <row r="6" spans="1:5" x14ac:dyDescent="0.3">
      <c r="A6" s="7">
        <v>2</v>
      </c>
      <c r="B6" s="17" t="s">
        <v>101</v>
      </c>
      <c r="C6" s="7"/>
      <c r="D6" s="9" t="s">
        <v>54</v>
      </c>
      <c r="E6" s="5">
        <v>335</v>
      </c>
    </row>
    <row r="7" spans="1:5" x14ac:dyDescent="0.3">
      <c r="A7" s="7">
        <v>3</v>
      </c>
      <c r="B7" s="8" t="s">
        <v>102</v>
      </c>
      <c r="C7" s="7"/>
      <c r="D7" s="9" t="s">
        <v>54</v>
      </c>
      <c r="E7" s="5">
        <v>620</v>
      </c>
    </row>
    <row r="8" spans="1:5" x14ac:dyDescent="0.3">
      <c r="A8" s="7">
        <v>4</v>
      </c>
      <c r="B8" s="8" t="s">
        <v>103</v>
      </c>
      <c r="C8" s="7"/>
      <c r="D8" s="9" t="s">
        <v>54</v>
      </c>
      <c r="E8" s="5">
        <v>595</v>
      </c>
    </row>
    <row r="9" spans="1:5" x14ac:dyDescent="0.3">
      <c r="A9" s="7">
        <v>5</v>
      </c>
      <c r="B9" s="8" t="s">
        <v>104</v>
      </c>
      <c r="C9" s="7"/>
      <c r="D9" s="9" t="s">
        <v>82</v>
      </c>
      <c r="E9" s="5">
        <v>519</v>
      </c>
    </row>
    <row r="10" spans="1:5" x14ac:dyDescent="0.3">
      <c r="A10" s="7">
        <v>6</v>
      </c>
      <c r="B10" s="8" t="s">
        <v>105</v>
      </c>
      <c r="C10" s="7"/>
      <c r="D10" s="9" t="s">
        <v>58</v>
      </c>
      <c r="E10" s="5">
        <v>180</v>
      </c>
    </row>
    <row r="11" spans="1:5" x14ac:dyDescent="0.3">
      <c r="A11" s="7">
        <v>7</v>
      </c>
      <c r="B11" s="8" t="s">
        <v>106</v>
      </c>
      <c r="C11" s="7"/>
      <c r="D11" s="9" t="s">
        <v>6</v>
      </c>
      <c r="E11" s="5">
        <v>245</v>
      </c>
    </row>
    <row r="12" spans="1:5" x14ac:dyDescent="0.3">
      <c r="A12" s="7">
        <v>8</v>
      </c>
      <c r="B12" s="8" t="s">
        <v>107</v>
      </c>
      <c r="C12" s="7"/>
      <c r="D12" s="9" t="s">
        <v>54</v>
      </c>
      <c r="E12" s="5">
        <v>335</v>
      </c>
    </row>
    <row r="13" spans="1:5" x14ac:dyDescent="0.3">
      <c r="A13" s="7">
        <v>9</v>
      </c>
      <c r="B13" s="8" t="s">
        <v>108</v>
      </c>
      <c r="C13" s="7"/>
      <c r="D13" s="9" t="s">
        <v>62</v>
      </c>
      <c r="E13" s="5">
        <v>180</v>
      </c>
    </row>
    <row r="14" spans="1:5" x14ac:dyDescent="0.3">
      <c r="A14" s="7">
        <v>10</v>
      </c>
      <c r="B14" s="8" t="s">
        <v>109</v>
      </c>
      <c r="C14" s="7"/>
      <c r="D14" s="14" t="s">
        <v>65</v>
      </c>
      <c r="E14" s="5">
        <v>65</v>
      </c>
    </row>
    <row r="15" spans="1:5" ht="14.5" thickBot="1" x14ac:dyDescent="0.35">
      <c r="A15" s="7">
        <v>11</v>
      </c>
      <c r="B15" s="8" t="s">
        <v>110</v>
      </c>
      <c r="C15" s="7"/>
      <c r="D15" s="10" t="s">
        <v>7</v>
      </c>
      <c r="E15" s="5">
        <v>415</v>
      </c>
    </row>
    <row r="16" spans="1:5" x14ac:dyDescent="0.3">
      <c r="A16" s="9"/>
      <c r="B16" s="7"/>
      <c r="C16" s="7"/>
      <c r="D16" s="1" t="s">
        <v>10</v>
      </c>
      <c r="E16" s="2">
        <f>SUM(E5:E15)</f>
        <v>3934</v>
      </c>
    </row>
    <row r="17" spans="1:5" ht="14.5" thickBot="1" x14ac:dyDescent="0.35">
      <c r="A17" s="9"/>
      <c r="B17" s="7"/>
      <c r="C17" s="7"/>
      <c r="D17" s="1" t="s">
        <v>11</v>
      </c>
      <c r="E17" s="3">
        <f>ROUND((E16-E14)*0.2 + E14 * 0.07,0)</f>
        <v>778</v>
      </c>
    </row>
    <row r="18" spans="1:5" ht="14.5" thickBot="1" x14ac:dyDescent="0.35">
      <c r="A18" s="7"/>
      <c r="B18" s="7"/>
      <c r="C18" s="7"/>
      <c r="D18" s="1" t="s">
        <v>10</v>
      </c>
      <c r="E18" s="11">
        <f>E16-E17</f>
        <v>3156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4009-B7F2-46F1-A005-D50CFCCC0C7A}">
  <sheetPr codeName="Sheet7"/>
  <dimension ref="A1:E22"/>
  <sheetViews>
    <sheetView workbookViewId="0">
      <selection activeCell="A5" sqref="A5:A19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19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111</v>
      </c>
      <c r="C5" s="7"/>
      <c r="D5" s="9" t="s">
        <v>65</v>
      </c>
      <c r="E5" s="5">
        <v>65</v>
      </c>
    </row>
    <row r="6" spans="1:5" x14ac:dyDescent="0.3">
      <c r="A6" s="7">
        <v>2</v>
      </c>
      <c r="B6" s="17" t="s">
        <v>112</v>
      </c>
      <c r="C6" s="7"/>
      <c r="D6" s="9" t="s">
        <v>54</v>
      </c>
      <c r="E6" s="5">
        <v>380</v>
      </c>
    </row>
    <row r="7" spans="1:5" x14ac:dyDescent="0.3">
      <c r="A7" s="7">
        <v>3</v>
      </c>
      <c r="B7" s="8" t="s">
        <v>113</v>
      </c>
      <c r="C7" s="7"/>
      <c r="D7" s="9" t="s">
        <v>65</v>
      </c>
      <c r="E7" s="5">
        <v>65</v>
      </c>
    </row>
    <row r="8" spans="1:5" x14ac:dyDescent="0.3">
      <c r="A8" s="7">
        <v>4</v>
      </c>
      <c r="B8" s="8" t="s">
        <v>114</v>
      </c>
      <c r="C8" s="7"/>
      <c r="D8" s="9" t="s">
        <v>4</v>
      </c>
      <c r="E8" s="5">
        <v>450</v>
      </c>
    </row>
    <row r="9" spans="1:5" x14ac:dyDescent="0.3">
      <c r="A9" s="7">
        <v>5</v>
      </c>
      <c r="B9" s="8" t="s">
        <v>115</v>
      </c>
      <c r="C9" s="7"/>
      <c r="D9" s="9" t="s">
        <v>65</v>
      </c>
      <c r="E9" s="5">
        <v>65</v>
      </c>
    </row>
    <row r="10" spans="1:5" x14ac:dyDescent="0.3">
      <c r="A10" s="7">
        <v>6</v>
      </c>
      <c r="B10" s="8" t="s">
        <v>116</v>
      </c>
      <c r="C10" s="7"/>
      <c r="D10" s="9" t="s">
        <v>54</v>
      </c>
      <c r="E10" s="5">
        <v>595</v>
      </c>
    </row>
    <row r="11" spans="1:5" x14ac:dyDescent="0.3">
      <c r="A11" s="7">
        <v>7</v>
      </c>
      <c r="B11" s="8" t="s">
        <v>117</v>
      </c>
      <c r="C11" s="7"/>
      <c r="D11" s="9" t="s">
        <v>58</v>
      </c>
      <c r="E11" s="5">
        <v>200</v>
      </c>
    </row>
    <row r="12" spans="1:5" x14ac:dyDescent="0.3">
      <c r="A12" s="7">
        <v>8</v>
      </c>
      <c r="B12" s="8" t="s">
        <v>118</v>
      </c>
      <c r="C12" s="7"/>
      <c r="D12" s="9" t="s">
        <v>6</v>
      </c>
      <c r="E12" s="5">
        <v>255</v>
      </c>
    </row>
    <row r="13" spans="1:5" x14ac:dyDescent="0.3">
      <c r="A13" s="7">
        <v>9</v>
      </c>
      <c r="B13" s="8" t="s">
        <v>119</v>
      </c>
      <c r="C13" s="7"/>
      <c r="D13" s="9" t="s">
        <v>65</v>
      </c>
      <c r="E13" s="5">
        <v>65</v>
      </c>
    </row>
    <row r="14" spans="1:5" x14ac:dyDescent="0.3">
      <c r="A14" s="7">
        <v>10</v>
      </c>
      <c r="B14" s="8" t="s">
        <v>120</v>
      </c>
      <c r="C14" s="7"/>
      <c r="D14" s="9" t="s">
        <v>54</v>
      </c>
      <c r="E14" s="5">
        <v>355</v>
      </c>
    </row>
    <row r="15" spans="1:5" x14ac:dyDescent="0.3">
      <c r="A15" s="7">
        <v>11</v>
      </c>
      <c r="B15" s="8" t="s">
        <v>121</v>
      </c>
      <c r="C15" s="7"/>
      <c r="D15" s="9" t="s">
        <v>122</v>
      </c>
      <c r="E15" s="5">
        <v>320</v>
      </c>
    </row>
    <row r="16" spans="1:5" x14ac:dyDescent="0.3">
      <c r="A16" s="7">
        <v>12</v>
      </c>
      <c r="B16" s="8" t="s">
        <v>123</v>
      </c>
      <c r="C16" s="7"/>
      <c r="D16" s="9" t="s">
        <v>65</v>
      </c>
      <c r="E16" s="5">
        <v>65</v>
      </c>
    </row>
    <row r="17" spans="1:5" x14ac:dyDescent="0.3">
      <c r="A17" s="7">
        <v>13</v>
      </c>
      <c r="B17" s="8" t="s">
        <v>124</v>
      </c>
      <c r="C17" s="7"/>
      <c r="D17" s="9" t="s">
        <v>7</v>
      </c>
      <c r="E17" s="5">
        <v>510</v>
      </c>
    </row>
    <row r="18" spans="1:5" x14ac:dyDescent="0.3">
      <c r="A18" s="7">
        <v>14</v>
      </c>
      <c r="B18" s="8" t="s">
        <v>125</v>
      </c>
      <c r="C18" s="7"/>
      <c r="D18" s="9" t="s">
        <v>62</v>
      </c>
      <c r="E18" s="5">
        <v>190</v>
      </c>
    </row>
    <row r="19" spans="1:5" ht="14.5" thickBot="1" x14ac:dyDescent="0.35">
      <c r="A19" s="7">
        <v>15</v>
      </c>
      <c r="B19" s="8" t="s">
        <v>126</v>
      </c>
      <c r="C19" s="7"/>
      <c r="D19" s="9" t="s">
        <v>65</v>
      </c>
      <c r="E19" s="5">
        <v>65</v>
      </c>
    </row>
    <row r="20" spans="1:5" x14ac:dyDescent="0.3">
      <c r="A20" s="7"/>
      <c r="B20" s="7"/>
      <c r="C20" s="7"/>
      <c r="D20" s="1" t="s">
        <v>10</v>
      </c>
      <c r="E20" s="2">
        <f>SUM(E5:E19)</f>
        <v>3645</v>
      </c>
    </row>
    <row r="21" spans="1:5" ht="14.5" thickBot="1" x14ac:dyDescent="0.35">
      <c r="A21" s="7"/>
      <c r="B21" s="7"/>
      <c r="C21" s="7"/>
      <c r="D21" s="1" t="s">
        <v>11</v>
      </c>
      <c r="E21" s="3">
        <f>ROUND((E20-E5-E7-E9-E13-E16-E19)*0.2 + (E5+E7+E9+E13+E16+E19) * 0.07,0)</f>
        <v>678</v>
      </c>
    </row>
    <row r="22" spans="1:5" ht="12.75" customHeight="1" thickBot="1" x14ac:dyDescent="0.35">
      <c r="A22" s="7"/>
      <c r="B22" s="7"/>
      <c r="C22" s="7"/>
      <c r="D22" s="1" t="s">
        <v>10</v>
      </c>
      <c r="E22" s="11">
        <f>E20-E21</f>
        <v>2967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31A6-140D-42A1-BA05-C39B00E64F92}">
  <sheetPr codeName="Sheet8"/>
  <dimension ref="A1:E25"/>
  <sheetViews>
    <sheetView topLeftCell="A2" zoomScaleNormal="100" workbookViewId="0">
      <selection activeCell="A5" sqref="A5:A22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139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127</v>
      </c>
      <c r="C5" s="7"/>
      <c r="D5" s="9" t="s">
        <v>65</v>
      </c>
      <c r="E5" s="5">
        <v>65</v>
      </c>
    </row>
    <row r="6" spans="1:5" x14ac:dyDescent="0.3">
      <c r="A6" s="7">
        <v>2</v>
      </c>
      <c r="B6" s="17" t="s">
        <v>128</v>
      </c>
      <c r="C6" s="7"/>
      <c r="D6" s="9" t="s">
        <v>54</v>
      </c>
      <c r="E6" s="5">
        <v>415</v>
      </c>
    </row>
    <row r="7" spans="1:5" x14ac:dyDescent="0.3">
      <c r="A7" s="7">
        <v>3</v>
      </c>
      <c r="B7" s="8" t="s">
        <v>202</v>
      </c>
      <c r="C7" s="7"/>
      <c r="D7" s="9" t="s">
        <v>65</v>
      </c>
      <c r="E7" s="5">
        <v>65</v>
      </c>
    </row>
    <row r="8" spans="1:5" x14ac:dyDescent="0.3">
      <c r="A8" s="7">
        <v>4</v>
      </c>
      <c r="B8" s="8" t="s">
        <v>203</v>
      </c>
      <c r="C8" s="7"/>
      <c r="D8" s="9" t="s">
        <v>65</v>
      </c>
      <c r="E8" s="5">
        <v>65</v>
      </c>
    </row>
    <row r="9" spans="1:5" x14ac:dyDescent="0.3">
      <c r="A9" s="7">
        <v>5</v>
      </c>
      <c r="B9" s="8" t="s">
        <v>211</v>
      </c>
      <c r="C9" s="7"/>
      <c r="D9" s="9" t="s">
        <v>4</v>
      </c>
      <c r="E9" s="5">
        <v>240</v>
      </c>
    </row>
    <row r="10" spans="1:5" x14ac:dyDescent="0.3">
      <c r="A10" s="7">
        <v>6</v>
      </c>
      <c r="B10" s="8" t="s">
        <v>212</v>
      </c>
      <c r="C10" s="7"/>
      <c r="D10" s="9" t="s">
        <v>4</v>
      </c>
      <c r="E10" s="16" t="s">
        <v>20</v>
      </c>
    </row>
    <row r="11" spans="1:5" x14ac:dyDescent="0.3">
      <c r="A11" s="7">
        <v>7</v>
      </c>
      <c r="B11" s="8" t="s">
        <v>129</v>
      </c>
      <c r="C11" s="7"/>
      <c r="D11" s="9" t="s">
        <v>65</v>
      </c>
      <c r="E11" s="5">
        <v>65</v>
      </c>
    </row>
    <row r="12" spans="1:5" x14ac:dyDescent="0.3">
      <c r="A12" s="7">
        <v>8</v>
      </c>
      <c r="B12" s="8" t="s">
        <v>130</v>
      </c>
      <c r="C12" s="7"/>
      <c r="D12" s="9" t="s">
        <v>54</v>
      </c>
      <c r="E12" s="5">
        <v>595</v>
      </c>
    </row>
    <row r="13" spans="1:5" x14ac:dyDescent="0.3">
      <c r="A13" s="7">
        <v>9</v>
      </c>
      <c r="B13" s="8" t="s">
        <v>131</v>
      </c>
      <c r="C13" s="7"/>
      <c r="D13" s="9" t="s">
        <v>58</v>
      </c>
      <c r="E13" s="5">
        <v>230</v>
      </c>
    </row>
    <row r="14" spans="1:5" x14ac:dyDescent="0.3">
      <c r="A14" s="7">
        <v>10</v>
      </c>
      <c r="B14" s="8" t="s">
        <v>132</v>
      </c>
      <c r="C14" s="7"/>
      <c r="D14" s="9" t="s">
        <v>6</v>
      </c>
      <c r="E14" s="5">
        <v>265</v>
      </c>
    </row>
    <row r="15" spans="1:5" x14ac:dyDescent="0.3">
      <c r="A15" s="7">
        <v>11</v>
      </c>
      <c r="B15" s="8" t="s">
        <v>204</v>
      </c>
      <c r="C15" s="7"/>
      <c r="D15" s="9" t="s">
        <v>65</v>
      </c>
      <c r="E15" s="5">
        <v>65</v>
      </c>
    </row>
    <row r="16" spans="1:5" x14ac:dyDescent="0.3">
      <c r="A16" s="7">
        <v>12</v>
      </c>
      <c r="B16" s="8" t="s">
        <v>205</v>
      </c>
      <c r="C16" s="7"/>
      <c r="D16" s="9" t="s">
        <v>65</v>
      </c>
      <c r="E16" s="5">
        <v>65</v>
      </c>
    </row>
    <row r="17" spans="1:5" x14ac:dyDescent="0.3">
      <c r="A17" s="7">
        <v>13</v>
      </c>
      <c r="B17" s="8" t="s">
        <v>133</v>
      </c>
      <c r="C17" s="7"/>
      <c r="D17" s="9" t="s">
        <v>54</v>
      </c>
      <c r="E17" s="5">
        <v>395</v>
      </c>
    </row>
    <row r="18" spans="1:5" x14ac:dyDescent="0.3">
      <c r="A18" s="7">
        <v>14</v>
      </c>
      <c r="B18" s="8" t="s">
        <v>134</v>
      </c>
      <c r="C18" s="7"/>
      <c r="D18" s="9" t="s">
        <v>122</v>
      </c>
      <c r="E18" s="5">
        <v>340</v>
      </c>
    </row>
    <row r="19" spans="1:5" x14ac:dyDescent="0.3">
      <c r="A19" s="7">
        <v>15</v>
      </c>
      <c r="B19" s="8" t="s">
        <v>135</v>
      </c>
      <c r="C19" s="7"/>
      <c r="D19" s="9" t="s">
        <v>65</v>
      </c>
      <c r="E19" s="5">
        <v>65</v>
      </c>
    </row>
    <row r="20" spans="1:5" x14ac:dyDescent="0.3">
      <c r="A20" s="7">
        <v>16</v>
      </c>
      <c r="B20" s="8" t="s">
        <v>136</v>
      </c>
      <c r="C20" s="7"/>
      <c r="D20" s="9" t="s">
        <v>7</v>
      </c>
      <c r="E20" s="5">
        <v>520</v>
      </c>
    </row>
    <row r="21" spans="1:5" x14ac:dyDescent="0.3">
      <c r="A21" s="7">
        <v>17</v>
      </c>
      <c r="B21" s="8" t="s">
        <v>137</v>
      </c>
      <c r="C21" s="7"/>
      <c r="D21" s="9" t="s">
        <v>62</v>
      </c>
      <c r="E21" s="5">
        <v>190</v>
      </c>
    </row>
    <row r="22" spans="1:5" ht="14.5" thickBot="1" x14ac:dyDescent="0.35">
      <c r="A22" s="7">
        <v>18</v>
      </c>
      <c r="B22" s="8" t="s">
        <v>138</v>
      </c>
      <c r="C22" s="7"/>
      <c r="D22" s="9" t="s">
        <v>65</v>
      </c>
      <c r="E22" s="5">
        <v>65</v>
      </c>
    </row>
    <row r="23" spans="1:5" x14ac:dyDescent="0.3">
      <c r="A23" s="7"/>
      <c r="B23" s="7"/>
      <c r="C23" s="7"/>
      <c r="D23" s="1" t="s">
        <v>10</v>
      </c>
      <c r="E23" s="2">
        <f>SUM(E5:E22)</f>
        <v>3710</v>
      </c>
    </row>
    <row r="24" spans="1:5" ht="14.5" thickBot="1" x14ac:dyDescent="0.35">
      <c r="A24" s="7"/>
      <c r="B24" s="7"/>
      <c r="C24" s="7"/>
      <c r="D24" s="1" t="s">
        <v>11</v>
      </c>
      <c r="E24" s="3">
        <f>ROUND((E23-E5-E7-E11-E15-E19-E22-E8-E16)*0.2 + (E5+E7+E11+E15+E19+E22+E8+E16) * 0.07,0)</f>
        <v>674</v>
      </c>
    </row>
    <row r="25" spans="1:5" ht="12.75" customHeight="1" thickBot="1" x14ac:dyDescent="0.35">
      <c r="A25" s="7"/>
      <c r="B25" s="7"/>
      <c r="C25" s="7"/>
      <c r="D25" s="1" t="s">
        <v>10</v>
      </c>
      <c r="E25" s="11">
        <f>E23-E24</f>
        <v>3036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BF88-F07D-4ACB-BB16-30E3C408B779}">
  <sheetPr codeName="Sheet9"/>
  <dimension ref="A1:E25"/>
  <sheetViews>
    <sheetView topLeftCell="A5" workbookViewId="0">
      <selection activeCell="C17" sqref="C17"/>
    </sheetView>
  </sheetViews>
  <sheetFormatPr defaultColWidth="8.7265625" defaultRowHeight="14" x14ac:dyDescent="0.3"/>
  <cols>
    <col min="1" max="1" width="8.7265625" style="6"/>
    <col min="2" max="2" width="35.453125" style="6" bestFit="1" customWidth="1"/>
    <col min="3" max="3" width="9.7265625" style="6" customWidth="1"/>
    <col min="4" max="4" width="24.1796875" style="6" customWidth="1"/>
    <col min="5" max="16384" width="8.7265625" style="6"/>
  </cols>
  <sheetData>
    <row r="1" spans="1:5" x14ac:dyDescent="0.3">
      <c r="A1" s="19" t="s">
        <v>21</v>
      </c>
      <c r="B1" s="19"/>
      <c r="C1" s="19"/>
      <c r="D1" s="19"/>
      <c r="E1" s="19"/>
    </row>
    <row r="2" spans="1:5" x14ac:dyDescent="0.3">
      <c r="A2" s="18" t="s">
        <v>22</v>
      </c>
      <c r="B2" s="18"/>
      <c r="C2" s="18"/>
      <c r="D2" s="18"/>
      <c r="E2" s="18"/>
    </row>
    <row r="3" spans="1:5" x14ac:dyDescent="0.3">
      <c r="A3" s="18" t="s">
        <v>140</v>
      </c>
      <c r="B3" s="18"/>
      <c r="C3" s="18"/>
      <c r="D3" s="18"/>
      <c r="E3" s="18"/>
    </row>
    <row r="4" spans="1:5" x14ac:dyDescent="0.3">
      <c r="A4" s="12" t="s">
        <v>0</v>
      </c>
      <c r="B4" s="12" t="s">
        <v>1</v>
      </c>
      <c r="C4" s="7"/>
      <c r="D4" s="13" t="s">
        <v>5</v>
      </c>
      <c r="E4" s="13" t="s">
        <v>9</v>
      </c>
    </row>
    <row r="5" spans="1:5" x14ac:dyDescent="0.3">
      <c r="A5" s="7">
        <v>1</v>
      </c>
      <c r="B5" s="17" t="s">
        <v>141</v>
      </c>
      <c r="C5" s="7"/>
      <c r="D5" s="9" t="s">
        <v>65</v>
      </c>
      <c r="E5" s="5">
        <v>65</v>
      </c>
    </row>
    <row r="6" spans="1:5" x14ac:dyDescent="0.3">
      <c r="A6" s="7">
        <v>2</v>
      </c>
      <c r="B6" s="17" t="s">
        <v>142</v>
      </c>
      <c r="C6" s="7"/>
      <c r="D6" s="9" t="s">
        <v>54</v>
      </c>
      <c r="E6" s="5">
        <v>435</v>
      </c>
    </row>
    <row r="7" spans="1:5" x14ac:dyDescent="0.3">
      <c r="A7" s="7">
        <v>3</v>
      </c>
      <c r="B7" s="8" t="s">
        <v>206</v>
      </c>
      <c r="C7" s="7"/>
      <c r="D7" s="9" t="s">
        <v>65</v>
      </c>
      <c r="E7" s="5">
        <v>65</v>
      </c>
    </row>
    <row r="8" spans="1:5" x14ac:dyDescent="0.3">
      <c r="A8" s="7">
        <v>4</v>
      </c>
      <c r="B8" s="8" t="s">
        <v>207</v>
      </c>
      <c r="C8" s="7"/>
      <c r="D8" s="9" t="s">
        <v>65</v>
      </c>
      <c r="E8" s="5">
        <v>65</v>
      </c>
    </row>
    <row r="9" spans="1:5" x14ac:dyDescent="0.3">
      <c r="A9" s="7">
        <v>5</v>
      </c>
      <c r="B9" s="8" t="s">
        <v>209</v>
      </c>
      <c r="C9" s="7"/>
      <c r="D9" s="9" t="s">
        <v>4</v>
      </c>
      <c r="E9" s="5">
        <v>285</v>
      </c>
    </row>
    <row r="10" spans="1:5" x14ac:dyDescent="0.3">
      <c r="A10" s="7">
        <v>6</v>
      </c>
      <c r="B10" s="8" t="s">
        <v>210</v>
      </c>
      <c r="C10" s="7"/>
      <c r="D10" s="9" t="s">
        <v>4</v>
      </c>
      <c r="E10" s="16" t="s">
        <v>20</v>
      </c>
    </row>
    <row r="11" spans="1:5" x14ac:dyDescent="0.3">
      <c r="A11" s="7">
        <v>7</v>
      </c>
      <c r="B11" s="8" t="s">
        <v>143</v>
      </c>
      <c r="C11" s="7"/>
      <c r="D11" s="9" t="s">
        <v>144</v>
      </c>
      <c r="E11" s="5">
        <v>409</v>
      </c>
    </row>
    <row r="12" spans="1:5" x14ac:dyDescent="0.3">
      <c r="A12" s="7">
        <v>8</v>
      </c>
      <c r="B12" s="8" t="s">
        <v>145</v>
      </c>
      <c r="C12" s="7"/>
      <c r="D12" s="9" t="s">
        <v>65</v>
      </c>
      <c r="E12" s="5">
        <v>65</v>
      </c>
    </row>
    <row r="13" spans="1:5" x14ac:dyDescent="0.3">
      <c r="A13" s="7">
        <v>9</v>
      </c>
      <c r="B13" s="8" t="s">
        <v>146</v>
      </c>
      <c r="C13" s="7"/>
      <c r="D13" s="9" t="s">
        <v>54</v>
      </c>
      <c r="E13" s="5">
        <v>625</v>
      </c>
    </row>
    <row r="14" spans="1:5" x14ac:dyDescent="0.3">
      <c r="A14" s="7">
        <v>10</v>
      </c>
      <c r="B14" s="8" t="s">
        <v>147</v>
      </c>
      <c r="C14" s="7"/>
      <c r="D14" s="9" t="s">
        <v>58</v>
      </c>
      <c r="E14" s="5">
        <v>185</v>
      </c>
    </row>
    <row r="15" spans="1:5" x14ac:dyDescent="0.3">
      <c r="A15" s="7">
        <v>11</v>
      </c>
      <c r="B15" s="8" t="s">
        <v>148</v>
      </c>
      <c r="C15" s="7"/>
      <c r="D15" s="9" t="s">
        <v>6</v>
      </c>
      <c r="E15" s="5">
        <v>275</v>
      </c>
    </row>
    <row r="16" spans="1:5" x14ac:dyDescent="0.3">
      <c r="A16" s="7">
        <v>12</v>
      </c>
      <c r="B16" s="8" t="s">
        <v>208</v>
      </c>
      <c r="C16" s="7"/>
      <c r="D16" s="9" t="s">
        <v>65</v>
      </c>
      <c r="E16" s="5">
        <v>65</v>
      </c>
    </row>
    <row r="17" spans="1:5" x14ac:dyDescent="0.3">
      <c r="A17" s="7">
        <v>13</v>
      </c>
      <c r="B17" s="8" t="s">
        <v>149</v>
      </c>
      <c r="C17" s="7"/>
      <c r="D17" s="9" t="s">
        <v>54</v>
      </c>
      <c r="E17" s="5">
        <v>415</v>
      </c>
    </row>
    <row r="18" spans="1:5" x14ac:dyDescent="0.3">
      <c r="A18" s="7">
        <v>14</v>
      </c>
      <c r="B18" s="8" t="s">
        <v>150</v>
      </c>
      <c r="C18" s="7"/>
      <c r="D18" s="9" t="s">
        <v>122</v>
      </c>
      <c r="E18" s="5">
        <v>360</v>
      </c>
    </row>
    <row r="19" spans="1:5" x14ac:dyDescent="0.3">
      <c r="A19" s="7">
        <v>15</v>
      </c>
      <c r="B19" s="8" t="s">
        <v>151</v>
      </c>
      <c r="C19" s="7"/>
      <c r="D19" s="9" t="s">
        <v>65</v>
      </c>
      <c r="E19" s="5">
        <v>65</v>
      </c>
    </row>
    <row r="20" spans="1:5" x14ac:dyDescent="0.3">
      <c r="A20" s="7">
        <v>16</v>
      </c>
      <c r="B20" s="8" t="s">
        <v>153</v>
      </c>
      <c r="C20" s="7"/>
      <c r="D20" s="9" t="s">
        <v>7</v>
      </c>
      <c r="E20" s="5">
        <v>525</v>
      </c>
    </row>
    <row r="21" spans="1:5" x14ac:dyDescent="0.3">
      <c r="A21" s="7">
        <v>17</v>
      </c>
      <c r="B21" s="8" t="s">
        <v>152</v>
      </c>
      <c r="C21" s="7"/>
      <c r="D21" s="9" t="s">
        <v>62</v>
      </c>
      <c r="E21" s="5">
        <v>200</v>
      </c>
    </row>
    <row r="22" spans="1:5" ht="14.5" thickBot="1" x14ac:dyDescent="0.35">
      <c r="A22" s="7">
        <v>18</v>
      </c>
      <c r="B22" s="8" t="s">
        <v>154</v>
      </c>
      <c r="C22" s="7"/>
      <c r="D22" s="9" t="s">
        <v>65</v>
      </c>
      <c r="E22" s="5">
        <v>65</v>
      </c>
    </row>
    <row r="23" spans="1:5" x14ac:dyDescent="0.3">
      <c r="A23" s="7"/>
      <c r="B23" s="7"/>
      <c r="C23" s="7"/>
      <c r="D23" s="1" t="s">
        <v>10</v>
      </c>
      <c r="E23" s="2">
        <f>SUM(E5:E22)</f>
        <v>4169</v>
      </c>
    </row>
    <row r="24" spans="1:5" ht="14.5" thickBot="1" x14ac:dyDescent="0.35">
      <c r="A24" s="7"/>
      <c r="B24" s="7"/>
      <c r="C24" s="7"/>
      <c r="D24" s="1" t="s">
        <v>11</v>
      </c>
      <c r="E24" s="3">
        <f>ROUND((E23-E5-E7-E12-E16-E19-E22-E8)*0.2 + (E5+E7+E12+E16+E19+E22+E8) * 0.07,0)</f>
        <v>775</v>
      </c>
    </row>
    <row r="25" spans="1:5" ht="12.75" customHeight="1" thickBot="1" x14ac:dyDescent="0.35">
      <c r="A25" s="7"/>
      <c r="B25" s="7"/>
      <c r="C25" s="7"/>
      <c r="D25" s="1" t="s">
        <v>10</v>
      </c>
      <c r="E25" s="11">
        <f>E23-E24</f>
        <v>3394</v>
      </c>
    </row>
  </sheetData>
  <mergeCells count="3">
    <mergeCell ref="A1:E1"/>
    <mergeCell ref="A2:E2"/>
    <mergeCell ref="A3:E3"/>
  </mergeCells>
  <pageMargins left="0.7" right="0.7" top="1.31" bottom="0.75" header="0.3" footer="0.3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CLASS NUR - UKG</vt:lpstr>
      <vt:lpstr>CLASS 1</vt:lpstr>
      <vt:lpstr>CLASS 2</vt:lpstr>
      <vt:lpstr>CLASS 3</vt:lpstr>
      <vt:lpstr>CLASS 4</vt:lpstr>
      <vt:lpstr>CLASS 5</vt:lpstr>
      <vt:lpstr>CLASS 6</vt:lpstr>
      <vt:lpstr>CLASS 7</vt:lpstr>
      <vt:lpstr>CLASS 8</vt:lpstr>
      <vt:lpstr>CLASS 9</vt:lpstr>
      <vt:lpstr>CLASS 10</vt:lpstr>
      <vt:lpstr>CLASS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Agarwal</dc:creator>
  <cp:lastModifiedBy>Hitesh Agarwal</cp:lastModifiedBy>
  <cp:lastPrinted>2026-03-18T03:47:36Z</cp:lastPrinted>
  <dcterms:created xsi:type="dcterms:W3CDTF">2024-12-21T07:58:17Z</dcterms:created>
  <dcterms:modified xsi:type="dcterms:W3CDTF">2026-03-18T12:47:46Z</dcterms:modified>
</cp:coreProperties>
</file>